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ommel.cuba\Desktop\FORMULARIO 9\2019\Enero\11-02-2019\"/>
    </mc:Choice>
  </mc:AlternateContent>
  <bookViews>
    <workbookView xWindow="0" yWindow="0" windowWidth="24000" windowHeight="9735" tabRatio="693"/>
  </bookViews>
  <sheets>
    <sheet name="FORM. 9" sheetId="3" r:id="rId1"/>
    <sheet name="bd_lista" sheetId="9" state="hidden" r:id="rId2"/>
    <sheet name="RESUMEN" sheetId="8" state="hidden" r:id="rId3"/>
    <sheet name="CONCEPTOS." sheetId="24" r:id="rId4"/>
    <sheet name="CUT MN" sheetId="25" r:id="rId5"/>
    <sheet name="CUT ME" sheetId="26" r:id="rId6"/>
    <sheet name="TRL MN" sheetId="19" r:id="rId7"/>
    <sheet name="TRL ME" sheetId="20" r:id="rId8"/>
    <sheet name="CDI" sheetId="21" r:id="rId9"/>
    <sheet name="TCR" sheetId="27" r:id="rId10"/>
  </sheets>
  <externalReferences>
    <externalReference r:id="rId11"/>
    <externalReference r:id="rId12"/>
  </externalReferences>
  <definedNames>
    <definedName name="_xlnm._FilterDatabase" localSheetId="1" hidden="1">bd_lista!$A$2:$C$595</definedName>
    <definedName name="_xlnm._FilterDatabase" localSheetId="8" hidden="1">CDI!$A$8:$H$61</definedName>
    <definedName name="_xlnm._FilterDatabase" localSheetId="5" hidden="1">'CUT ME'!$A$8:$Q$114</definedName>
    <definedName name="_xlnm._FilterDatabase" localSheetId="4" hidden="1">'CUT MN'!$A$8:$P$2023</definedName>
    <definedName name="_xlnm._FilterDatabase" localSheetId="2" hidden="1">RESUMEN!$A$10:$AM$602</definedName>
    <definedName name="_xlnm._FilterDatabase" localSheetId="9" hidden="1">TCR!$A$7:$F$40</definedName>
    <definedName name="_xlnm._FilterDatabase" localSheetId="7" hidden="1">'TRL ME'!$A$8:$Q$13</definedName>
    <definedName name="_xlnm._FilterDatabase" localSheetId="6" hidden="1">'TRL MN'!$A$8:$O$26</definedName>
    <definedName name="_Key1" localSheetId="8" hidden="1">#REF!</definedName>
    <definedName name="_Key1" localSheetId="5" hidden="1">#REF!</definedName>
    <definedName name="_Key1" localSheetId="2" hidden="1">#REF!</definedName>
    <definedName name="_Key1" localSheetId="9" hidden="1">#REF!</definedName>
    <definedName name="_Key1" hidden="1">#REF!</definedName>
    <definedName name="_Key2" localSheetId="8" hidden="1">#REF!</definedName>
    <definedName name="_Key2" localSheetId="5" hidden="1">#REF!</definedName>
    <definedName name="_Key2" localSheetId="2" hidden="1">#REF!</definedName>
    <definedName name="_Key2" localSheetId="9" hidden="1">#REF!</definedName>
    <definedName name="_Key2" hidden="1">#REF!</definedName>
    <definedName name="_Order1" hidden="1">255</definedName>
    <definedName name="_Order2" hidden="1">255</definedName>
    <definedName name="_Sort" localSheetId="8" hidden="1">#REF!</definedName>
    <definedName name="_Sort" localSheetId="5" hidden="1">#REF!</definedName>
    <definedName name="_Sort" localSheetId="2" hidden="1">#REF!</definedName>
    <definedName name="_Sort" localSheetId="9" hidden="1">#REF!</definedName>
    <definedName name="_Sort" hidden="1">#REF!</definedName>
    <definedName name="_xlnm.Print_Area" localSheetId="8">CDI!$A$1:$H$65</definedName>
    <definedName name="_xlnm.Print_Area" localSheetId="3">CONCEPTOS.!$A$1:$C$54</definedName>
    <definedName name="_xlnm.Print_Area" localSheetId="5">'CUT ME'!$A$1:$Q$127</definedName>
    <definedName name="_xlnm.Print_Area" localSheetId="4">'CUT MN'!$A$1:$P$2036</definedName>
    <definedName name="_xlnm.Print_Area" localSheetId="0">'FORM. 9'!$A$1:$AF$58</definedName>
    <definedName name="_xlnm.Print_Area" localSheetId="2">RESUMEN!$A$1:$AM$605</definedName>
    <definedName name="_xlnm.Print_Area" localSheetId="9">TCR!$A$1:$F$44</definedName>
    <definedName name="_xlnm.Print_Area" localSheetId="7">'TRL ME'!$A$1:$Q$23</definedName>
    <definedName name="_xlnm.Print_Area" localSheetId="6">'TRL MN'!$A$1:$O$39</definedName>
    <definedName name="cod_ent">[1]RESUMEN!$A$11:$A$616</definedName>
    <definedName name="Cuadro_Ent">[1]RESUMEN!$A$11:$C$616</definedName>
    <definedName name="MARZO" localSheetId="8" hidden="1">#REF!</definedName>
    <definedName name="MARZO" localSheetId="5" hidden="1">#REF!</definedName>
    <definedName name="MARZO" localSheetId="2" hidden="1">#REF!</definedName>
    <definedName name="MARZO" localSheetId="9" hidden="1">#REF!</definedName>
    <definedName name="MARZO" hidden="1">#REF!</definedName>
    <definedName name="_xlnm.Print_Titles" localSheetId="8">CDI!$1:$8</definedName>
    <definedName name="_xlnm.Print_Titles" localSheetId="5">'CUT ME'!$1:$9</definedName>
    <definedName name="_xlnm.Print_Titles" localSheetId="4">'CUT MN'!$1:$9</definedName>
    <definedName name="_xlnm.Print_Titles" localSheetId="2">RESUMEN!$1:$10</definedName>
    <definedName name="_xlnm.Print_Titles" localSheetId="7">'TRL ME'!$1:$7</definedName>
    <definedName name="_xlnm.Print_Titles" localSheetId="6">'TRL MN'!$1:$8</definedName>
  </definedNames>
  <calcPr calcId="152511"/>
</workbook>
</file>

<file path=xl/calcChain.xml><?xml version="1.0" encoding="utf-8"?>
<calcChain xmlns="http://schemas.openxmlformats.org/spreadsheetml/2006/main">
  <c r="D63" i="21" l="1"/>
  <c r="E63" i="21"/>
  <c r="F63" i="21"/>
  <c r="G63" i="21"/>
  <c r="H63" i="21"/>
  <c r="O2025" i="25"/>
  <c r="F12" i="3" l="1"/>
  <c r="Q15" i="20" l="1"/>
  <c r="P15" i="20"/>
  <c r="O15" i="20"/>
  <c r="N15" i="20"/>
  <c r="M15" i="20"/>
  <c r="O28" i="19"/>
  <c r="N28" i="19"/>
  <c r="M28" i="19"/>
  <c r="P116" i="26"/>
  <c r="O116" i="26"/>
  <c r="N116" i="26"/>
  <c r="M116" i="26"/>
  <c r="N2025" i="25"/>
  <c r="G604" i="8" l="1"/>
  <c r="AM151" i="8" l="1"/>
  <c r="F43" i="27" l="1"/>
  <c r="A5" i="27"/>
  <c r="A4" i="27"/>
  <c r="A5" i="21"/>
  <c r="A4" i="21"/>
  <c r="A5" i="20"/>
  <c r="A4" i="20"/>
  <c r="A5" i="19"/>
  <c r="A4" i="19"/>
  <c r="A5" i="26"/>
  <c r="A4" i="26"/>
  <c r="AL604" i="8"/>
  <c r="AK604" i="8"/>
  <c r="AJ604" i="8"/>
  <c r="AI604" i="8"/>
  <c r="AH604" i="8"/>
  <c r="AG604" i="8"/>
  <c r="AF604" i="8"/>
  <c r="AE604" i="8"/>
  <c r="AD604" i="8"/>
  <c r="AC604" i="8"/>
  <c r="AB604" i="8"/>
  <c r="AA604" i="8"/>
  <c r="Z604" i="8"/>
  <c r="Y604" i="8"/>
  <c r="X604" i="8"/>
  <c r="W604" i="8"/>
  <c r="V604" i="8"/>
  <c r="U604" i="8"/>
  <c r="T604" i="8"/>
  <c r="S604" i="8"/>
  <c r="R604" i="8"/>
  <c r="Q604" i="8"/>
  <c r="P604" i="8"/>
  <c r="O604" i="8"/>
  <c r="N604" i="8"/>
  <c r="M604" i="8"/>
  <c r="L604" i="8"/>
  <c r="K604" i="8"/>
  <c r="J604" i="8"/>
  <c r="I604" i="8"/>
  <c r="H604" i="8"/>
  <c r="F604" i="8"/>
  <c r="E604" i="8"/>
  <c r="D604" i="8"/>
  <c r="AM602" i="8"/>
  <c r="AM601" i="8"/>
  <c r="AM600" i="8"/>
  <c r="AM599" i="8"/>
  <c r="AM598" i="8"/>
  <c r="AM597" i="8"/>
  <c r="AM596" i="8"/>
  <c r="AM595" i="8"/>
  <c r="AM594" i="8"/>
  <c r="AM593" i="8"/>
  <c r="AM592" i="8"/>
  <c r="AM591" i="8"/>
  <c r="AM590" i="8"/>
  <c r="AM589" i="8"/>
  <c r="AM588" i="8"/>
  <c r="AM587" i="8"/>
  <c r="AM586" i="8"/>
  <c r="AM585" i="8"/>
  <c r="AM584" i="8"/>
  <c r="AM583" i="8"/>
  <c r="AM582" i="8"/>
  <c r="AM581" i="8"/>
  <c r="AM580" i="8"/>
  <c r="AM579" i="8"/>
  <c r="AM578" i="8"/>
  <c r="AM577" i="8"/>
  <c r="AM576" i="8"/>
  <c r="AM575" i="8"/>
  <c r="AM574" i="8"/>
  <c r="AM573" i="8"/>
  <c r="AM572" i="8"/>
  <c r="AM571" i="8"/>
  <c r="AM570" i="8"/>
  <c r="AM569" i="8"/>
  <c r="AM568" i="8"/>
  <c r="AM567" i="8"/>
  <c r="AM566" i="8"/>
  <c r="AM565" i="8"/>
  <c r="AM564" i="8"/>
  <c r="AM563" i="8"/>
  <c r="AM562" i="8"/>
  <c r="AM561" i="8"/>
  <c r="AM560" i="8"/>
  <c r="AM559" i="8"/>
  <c r="AM558" i="8"/>
  <c r="AM557" i="8"/>
  <c r="AM556" i="8"/>
  <c r="AM555" i="8"/>
  <c r="AM554" i="8"/>
  <c r="AM553" i="8"/>
  <c r="AM552" i="8"/>
  <c r="AM551" i="8"/>
  <c r="AM550" i="8"/>
  <c r="AM549" i="8"/>
  <c r="AM548" i="8"/>
  <c r="AM547" i="8"/>
  <c r="AM546" i="8"/>
  <c r="AM545" i="8"/>
  <c r="AM544" i="8"/>
  <c r="AM543" i="8"/>
  <c r="AM542" i="8"/>
  <c r="AM541" i="8"/>
  <c r="AM540" i="8"/>
  <c r="AM539" i="8"/>
  <c r="AM538" i="8"/>
  <c r="AM537" i="8"/>
  <c r="AM536" i="8"/>
  <c r="AM535" i="8"/>
  <c r="AM534" i="8"/>
  <c r="AM533" i="8"/>
  <c r="AM532" i="8"/>
  <c r="AM531" i="8"/>
  <c r="AM530" i="8"/>
  <c r="AM529" i="8"/>
  <c r="AM528" i="8"/>
  <c r="AM527" i="8"/>
  <c r="AM526" i="8"/>
  <c r="AM525" i="8"/>
  <c r="AM524" i="8"/>
  <c r="AM523" i="8"/>
  <c r="AM522" i="8"/>
  <c r="AM521" i="8"/>
  <c r="AM520" i="8"/>
  <c r="AM519" i="8"/>
  <c r="AM518" i="8"/>
  <c r="AM517" i="8"/>
  <c r="AM516" i="8"/>
  <c r="AM515" i="8"/>
  <c r="AM514" i="8"/>
  <c r="AM513" i="8"/>
  <c r="AM512" i="8"/>
  <c r="AM511" i="8"/>
  <c r="AM510" i="8"/>
  <c r="AM509" i="8"/>
  <c r="AM508" i="8"/>
  <c r="AM507" i="8"/>
  <c r="AM506" i="8"/>
  <c r="AM505" i="8"/>
  <c r="AM504" i="8"/>
  <c r="AM503" i="8"/>
  <c r="AM502" i="8"/>
  <c r="AM501" i="8"/>
  <c r="AM500" i="8"/>
  <c r="AM499" i="8"/>
  <c r="AM498" i="8"/>
  <c r="AM497" i="8"/>
  <c r="AM496" i="8"/>
  <c r="AM495" i="8"/>
  <c r="AM494" i="8"/>
  <c r="AM493" i="8"/>
  <c r="AM492" i="8"/>
  <c r="AM491" i="8"/>
  <c r="AM490" i="8"/>
  <c r="AM489" i="8"/>
  <c r="AM488" i="8"/>
  <c r="AM487" i="8"/>
  <c r="AM486" i="8"/>
  <c r="AM485" i="8"/>
  <c r="AM484" i="8"/>
  <c r="AM483" i="8"/>
  <c r="AM482" i="8"/>
  <c r="AM481" i="8"/>
  <c r="AM480" i="8"/>
  <c r="AM479" i="8"/>
  <c r="AM478" i="8"/>
  <c r="AM477" i="8"/>
  <c r="AM476" i="8"/>
  <c r="AM475" i="8"/>
  <c r="AM474" i="8"/>
  <c r="AM473" i="8"/>
  <c r="AM472" i="8"/>
  <c r="AM471" i="8"/>
  <c r="AM470" i="8"/>
  <c r="AM469" i="8"/>
  <c r="AM468" i="8"/>
  <c r="AM467" i="8"/>
  <c r="AM466" i="8"/>
  <c r="AM465" i="8"/>
  <c r="AM464" i="8"/>
  <c r="AM463" i="8"/>
  <c r="AM462" i="8"/>
  <c r="AM461" i="8"/>
  <c r="AM460" i="8"/>
  <c r="AM459" i="8"/>
  <c r="AM458" i="8"/>
  <c r="AM457" i="8"/>
  <c r="AM456" i="8"/>
  <c r="AM455" i="8"/>
  <c r="AM454" i="8"/>
  <c r="AM453" i="8"/>
  <c r="AM452" i="8"/>
  <c r="AM451" i="8"/>
  <c r="AM450" i="8"/>
  <c r="AM449" i="8"/>
  <c r="AM448" i="8"/>
  <c r="AM447" i="8"/>
  <c r="AM446" i="8"/>
  <c r="AM445" i="8"/>
  <c r="AM444" i="8"/>
  <c r="AM443" i="8"/>
  <c r="AM442" i="8"/>
  <c r="AM441" i="8"/>
  <c r="AM440" i="8"/>
  <c r="AM439" i="8"/>
  <c r="AM438" i="8"/>
  <c r="AM437" i="8"/>
  <c r="AM436" i="8"/>
  <c r="AM435" i="8"/>
  <c r="AM434" i="8"/>
  <c r="AM433" i="8"/>
  <c r="AM432" i="8"/>
  <c r="AM431" i="8"/>
  <c r="AM430" i="8"/>
  <c r="AM429" i="8"/>
  <c r="AM428" i="8"/>
  <c r="AM427" i="8"/>
  <c r="AM426" i="8"/>
  <c r="AM425" i="8"/>
  <c r="AM424" i="8"/>
  <c r="AM423" i="8"/>
  <c r="AM422" i="8"/>
  <c r="AM421" i="8"/>
  <c r="AM420" i="8"/>
  <c r="AM419" i="8"/>
  <c r="AM418" i="8"/>
  <c r="AM417" i="8"/>
  <c r="AM416" i="8"/>
  <c r="AM415" i="8"/>
  <c r="AM414" i="8"/>
  <c r="AM413" i="8"/>
  <c r="AM412" i="8"/>
  <c r="AM411" i="8"/>
  <c r="AM410" i="8"/>
  <c r="AM409" i="8"/>
  <c r="AM408" i="8"/>
  <c r="AM407" i="8"/>
  <c r="AM406" i="8"/>
  <c r="AM405" i="8"/>
  <c r="AM404" i="8"/>
  <c r="AM403" i="8"/>
  <c r="AM402" i="8"/>
  <c r="AM401" i="8"/>
  <c r="AM400" i="8"/>
  <c r="AM399" i="8"/>
  <c r="AM398" i="8"/>
  <c r="AM397" i="8"/>
  <c r="AM396" i="8"/>
  <c r="AM395" i="8"/>
  <c r="AM394" i="8"/>
  <c r="AM393" i="8"/>
  <c r="AM392" i="8"/>
  <c r="AM391" i="8"/>
  <c r="AM390" i="8"/>
  <c r="AM389" i="8"/>
  <c r="AM388" i="8"/>
  <c r="AM387" i="8"/>
  <c r="AM386" i="8"/>
  <c r="AM385" i="8"/>
  <c r="AM384" i="8"/>
  <c r="AM383" i="8"/>
  <c r="AM382" i="8"/>
  <c r="AM381" i="8"/>
  <c r="AM380" i="8"/>
  <c r="AM379" i="8"/>
  <c r="AM378" i="8"/>
  <c r="AM377" i="8"/>
  <c r="AM376" i="8"/>
  <c r="AM375" i="8"/>
  <c r="AM374" i="8"/>
  <c r="AM373" i="8"/>
  <c r="AM372" i="8"/>
  <c r="AM371" i="8"/>
  <c r="AM370" i="8"/>
  <c r="AM369" i="8"/>
  <c r="AM368" i="8"/>
  <c r="AM367" i="8"/>
  <c r="AM366" i="8"/>
  <c r="AM365" i="8"/>
  <c r="AM364" i="8"/>
  <c r="AM363" i="8"/>
  <c r="AM362" i="8"/>
  <c r="AM361" i="8"/>
  <c r="AM360" i="8"/>
  <c r="AM359" i="8"/>
  <c r="AM358" i="8"/>
  <c r="AM357" i="8"/>
  <c r="AM356" i="8"/>
  <c r="AM355" i="8"/>
  <c r="AM354" i="8"/>
  <c r="AM353" i="8"/>
  <c r="AM352" i="8"/>
  <c r="AM351" i="8"/>
  <c r="AM350" i="8"/>
  <c r="AM349" i="8"/>
  <c r="AM348" i="8"/>
  <c r="AM347" i="8"/>
  <c r="AM346" i="8"/>
  <c r="AM345" i="8"/>
  <c r="AM344" i="8"/>
  <c r="AM343" i="8"/>
  <c r="AM342" i="8"/>
  <c r="AM341" i="8"/>
  <c r="AM340" i="8"/>
  <c r="AM339" i="8"/>
  <c r="AM338" i="8"/>
  <c r="AM337" i="8"/>
  <c r="AM336" i="8"/>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M293" i="8"/>
  <c r="AM292" i="8"/>
  <c r="AM291" i="8"/>
  <c r="AM290" i="8"/>
  <c r="AM289" i="8"/>
  <c r="AM288" i="8"/>
  <c r="AM287" i="8"/>
  <c r="AM286" i="8"/>
  <c r="AM285" i="8"/>
  <c r="AM284" i="8"/>
  <c r="AM283" i="8"/>
  <c r="AM282" i="8"/>
  <c r="AM281" i="8"/>
  <c r="AM280" i="8"/>
  <c r="AM279" i="8"/>
  <c r="AM278" i="8"/>
  <c r="AM277" i="8"/>
  <c r="AM276" i="8"/>
  <c r="AM275" i="8"/>
  <c r="AM274" i="8"/>
  <c r="AM273" i="8"/>
  <c r="AM272" i="8"/>
  <c r="AM271" i="8"/>
  <c r="AM270" i="8"/>
  <c r="AM269" i="8"/>
  <c r="AM268" i="8"/>
  <c r="AM267" i="8"/>
  <c r="AM266" i="8"/>
  <c r="AM265" i="8"/>
  <c r="AM264" i="8"/>
  <c r="AM263" i="8"/>
  <c r="AM262" i="8"/>
  <c r="AM261" i="8"/>
  <c r="AM260" i="8"/>
  <c r="AM259" i="8"/>
  <c r="AM258" i="8"/>
  <c r="AM257" i="8"/>
  <c r="AM256" i="8"/>
  <c r="AM255" i="8"/>
  <c r="AM254" i="8"/>
  <c r="AM253" i="8"/>
  <c r="AM252" i="8"/>
  <c r="AM251" i="8"/>
  <c r="AM250" i="8"/>
  <c r="AM249" i="8"/>
  <c r="AM248" i="8"/>
  <c r="AM247" i="8"/>
  <c r="AM246" i="8"/>
  <c r="AM245" i="8"/>
  <c r="AM244" i="8"/>
  <c r="AM243" i="8"/>
  <c r="AM242" i="8"/>
  <c r="AM241" i="8"/>
  <c r="AM240" i="8"/>
  <c r="AM239" i="8"/>
  <c r="AM238" i="8"/>
  <c r="AM237" i="8"/>
  <c r="AM236" i="8"/>
  <c r="AM235" i="8"/>
  <c r="AM234" i="8"/>
  <c r="AM233" i="8"/>
  <c r="AM232" i="8"/>
  <c r="AM231" i="8"/>
  <c r="AM230" i="8"/>
  <c r="AM229" i="8"/>
  <c r="AM228" i="8"/>
  <c r="AM227" i="8"/>
  <c r="AM226" i="8"/>
  <c r="AM225" i="8"/>
  <c r="AM224" i="8"/>
  <c r="AM223" i="8"/>
  <c r="AM222" i="8"/>
  <c r="AM221" i="8"/>
  <c r="AM220" i="8"/>
  <c r="AM219" i="8"/>
  <c r="AM218" i="8"/>
  <c r="AM217" i="8"/>
  <c r="AM216" i="8"/>
  <c r="AM215" i="8"/>
  <c r="AM214" i="8"/>
  <c r="AM213" i="8"/>
  <c r="AM212" i="8"/>
  <c r="AM211" i="8"/>
  <c r="AM210" i="8"/>
  <c r="AM209" i="8"/>
  <c r="AM208" i="8"/>
  <c r="AM207" i="8"/>
  <c r="AM206" i="8"/>
  <c r="AM205" i="8"/>
  <c r="AM204" i="8"/>
  <c r="AM203" i="8"/>
  <c r="AM202" i="8"/>
  <c r="AM201" i="8"/>
  <c r="AM200" i="8"/>
  <c r="AM199" i="8"/>
  <c r="AM198" i="8"/>
  <c r="AM197" i="8"/>
  <c r="AM196" i="8"/>
  <c r="AM195" i="8"/>
  <c r="AM194" i="8"/>
  <c r="AM193" i="8"/>
  <c r="AM192" i="8"/>
  <c r="AM191" i="8"/>
  <c r="AM190" i="8"/>
  <c r="AM189" i="8"/>
  <c r="AM188" i="8"/>
  <c r="AM187" i="8"/>
  <c r="AM186" i="8"/>
  <c r="AM185" i="8"/>
  <c r="AM184" i="8"/>
  <c r="AM183" i="8"/>
  <c r="AM182" i="8"/>
  <c r="AM181" i="8"/>
  <c r="AM180" i="8"/>
  <c r="AM179" i="8"/>
  <c r="AM178" i="8"/>
  <c r="AM177" i="8"/>
  <c r="AM176" i="8"/>
  <c r="AM175" i="8"/>
  <c r="AM174" i="8"/>
  <c r="AM173" i="8"/>
  <c r="AM172" i="8"/>
  <c r="AM171" i="8"/>
  <c r="AM170" i="8"/>
  <c r="AM169" i="8"/>
  <c r="AM168" i="8"/>
  <c r="AM167" i="8"/>
  <c r="AM166" i="8"/>
  <c r="AM165" i="8"/>
  <c r="AM164" i="8"/>
  <c r="AM163" i="8"/>
  <c r="AM162" i="8"/>
  <c r="AM161" i="8"/>
  <c r="AM160" i="8"/>
  <c r="AM159" i="8"/>
  <c r="AM158" i="8"/>
  <c r="AM157" i="8"/>
  <c r="AM156" i="8"/>
  <c r="AM155" i="8"/>
  <c r="AM154" i="8"/>
  <c r="AM153" i="8"/>
  <c r="AM152" i="8"/>
  <c r="AM150" i="8"/>
  <c r="AM149" i="8"/>
  <c r="AM148" i="8"/>
  <c r="AM147" i="8"/>
  <c r="AM146" i="8"/>
  <c r="AM145" i="8"/>
  <c r="AM144" i="8"/>
  <c r="AM143" i="8"/>
  <c r="AM142" i="8"/>
  <c r="AM141" i="8"/>
  <c r="AM140" i="8"/>
  <c r="AM139" i="8"/>
  <c r="AM138" i="8"/>
  <c r="AM137" i="8"/>
  <c r="AM136" i="8"/>
  <c r="AM135" i="8"/>
  <c r="AM134" i="8"/>
  <c r="AM133" i="8"/>
  <c r="AM132" i="8"/>
  <c r="AM131" i="8"/>
  <c r="AM130" i="8"/>
  <c r="AM129" i="8"/>
  <c r="AM128" i="8"/>
  <c r="AM127" i="8"/>
  <c r="AM126" i="8"/>
  <c r="AM125" i="8"/>
  <c r="AM124" i="8"/>
  <c r="AM123" i="8"/>
  <c r="AM122" i="8"/>
  <c r="AM121" i="8"/>
  <c r="AM120" i="8"/>
  <c r="AM119" i="8"/>
  <c r="AM118" i="8"/>
  <c r="AM117" i="8"/>
  <c r="AM116" i="8"/>
  <c r="AM115" i="8"/>
  <c r="AM114" i="8"/>
  <c r="AM113" i="8"/>
  <c r="AM112" i="8"/>
  <c r="AM111" i="8"/>
  <c r="AM110" i="8"/>
  <c r="AM109" i="8"/>
  <c r="AM108" i="8"/>
  <c r="AM107" i="8"/>
  <c r="AM106" i="8"/>
  <c r="AM105" i="8"/>
  <c r="AM104" i="8"/>
  <c r="AM103" i="8"/>
  <c r="AM102" i="8"/>
  <c r="AM101" i="8"/>
  <c r="AM100" i="8"/>
  <c r="AM99" i="8"/>
  <c r="AM98" i="8"/>
  <c r="AM97" i="8"/>
  <c r="AM96" i="8"/>
  <c r="AM95" i="8"/>
  <c r="AM94" i="8"/>
  <c r="AM93" i="8"/>
  <c r="AM92" i="8"/>
  <c r="AM91" i="8"/>
  <c r="AM90" i="8"/>
  <c r="AM89" i="8"/>
  <c r="AM88" i="8"/>
  <c r="AM87" i="8"/>
  <c r="AM86" i="8"/>
  <c r="AM85" i="8"/>
  <c r="AM84" i="8"/>
  <c r="AM83" i="8"/>
  <c r="AM82" i="8"/>
  <c r="AM81" i="8"/>
  <c r="AM80" i="8"/>
  <c r="AM79" i="8"/>
  <c r="AM78" i="8"/>
  <c r="AM77" i="8"/>
  <c r="AM76" i="8"/>
  <c r="AM75" i="8"/>
  <c r="AM74" i="8"/>
  <c r="AM73" i="8"/>
  <c r="AM72" i="8"/>
  <c r="AM71" i="8"/>
  <c r="AM70" i="8"/>
  <c r="AM69" i="8"/>
  <c r="AM68" i="8"/>
  <c r="AM67" i="8"/>
  <c r="AM66" i="8"/>
  <c r="AM65" i="8"/>
  <c r="AM64" i="8"/>
  <c r="AM63" i="8"/>
  <c r="AM62" i="8"/>
  <c r="AM61" i="8"/>
  <c r="AM60" i="8"/>
  <c r="AM59" i="8"/>
  <c r="AM58" i="8"/>
  <c r="AM57"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6" i="8"/>
  <c r="A5" i="8"/>
  <c r="D595" i="9"/>
  <c r="B595" i="9"/>
  <c r="D594" i="9"/>
  <c r="B594" i="9"/>
  <c r="D593" i="9"/>
  <c r="B593" i="9"/>
  <c r="D592" i="9"/>
  <c r="D591" i="9"/>
  <c r="D590" i="9"/>
  <c r="D589" i="9"/>
  <c r="D588" i="9"/>
  <c r="D587" i="9"/>
  <c r="D586" i="9"/>
  <c r="D585" i="9"/>
  <c r="D584" i="9"/>
  <c r="D583" i="9"/>
  <c r="D582" i="9"/>
  <c r="D581" i="9"/>
  <c r="D580" i="9"/>
  <c r="D579" i="9"/>
  <c r="D578" i="9"/>
  <c r="D577" i="9"/>
  <c r="D576" i="9"/>
  <c r="D575" i="9"/>
  <c r="D574" i="9"/>
  <c r="D573" i="9"/>
  <c r="D572" i="9"/>
  <c r="D571" i="9"/>
  <c r="D570" i="9"/>
  <c r="D569" i="9"/>
  <c r="D568" i="9"/>
  <c r="D567" i="9"/>
  <c r="D566" i="9"/>
  <c r="D565" i="9"/>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B3" i="9"/>
  <c r="B2" i="9"/>
  <c r="F39" i="3"/>
  <c r="C39" i="3"/>
  <c r="C38" i="3"/>
  <c r="F37" i="3"/>
  <c r="C37" i="3"/>
  <c r="C36" i="3"/>
  <c r="C35" i="3"/>
  <c r="F34" i="3"/>
  <c r="F33" i="3"/>
  <c r="C33" i="3"/>
  <c r="F32" i="3"/>
  <c r="C32" i="3"/>
  <c r="F31" i="3"/>
  <c r="C31" i="3"/>
  <c r="F30" i="3"/>
  <c r="C30" i="3"/>
  <c r="F29" i="3"/>
  <c r="C29" i="3"/>
  <c r="F28" i="3"/>
  <c r="C28" i="3"/>
  <c r="C27" i="3"/>
  <c r="F26" i="3"/>
  <c r="C26" i="3"/>
  <c r="F25" i="3"/>
  <c r="C25" i="3"/>
  <c r="F24" i="3"/>
  <c r="C24" i="3"/>
  <c r="F23" i="3"/>
  <c r="C22" i="3"/>
  <c r="F21" i="3"/>
  <c r="C21" i="3"/>
  <c r="AH1" i="3" l="1"/>
  <c r="AM604" i="8"/>
</calcChain>
</file>

<file path=xl/comments1.xml><?xml version="1.0" encoding="utf-8"?>
<comments xmlns="http://schemas.openxmlformats.org/spreadsheetml/2006/main">
  <authors>
    <author>Eusebio Wilson Callisaya Fernandez</author>
  </authors>
  <commentList>
    <comment ref="H14" authorId="0" shapeId="0">
      <text>
        <r>
          <rPr>
            <b/>
            <i/>
            <sz val="9"/>
            <color indexed="10"/>
            <rFont val="Tahoma"/>
            <family val="2"/>
          </rPr>
          <t>INGRESE EL CÓDIGO INSTITUCIONAL DE SU ENTIDAD</t>
        </r>
      </text>
    </comment>
  </commentList>
</comments>
</file>

<file path=xl/comments2.xml><?xml version="1.0" encoding="utf-8"?>
<comments xmlns="http://schemas.openxmlformats.org/spreadsheetml/2006/main">
  <authors>
    <author>Eusebio Wilson Callisaya Fernandez</author>
  </authors>
  <commentList>
    <comment ref="A10" authorId="0" shapeId="0">
      <text>
        <r>
          <rPr>
            <b/>
            <sz val="16"/>
            <color indexed="81"/>
            <rFont val="Tahoma"/>
            <family val="2"/>
          </rPr>
          <t>Filtrar por su Codigo Institucional</t>
        </r>
        <r>
          <rPr>
            <sz val="16"/>
            <color indexed="81"/>
            <rFont val="Tahoma"/>
            <family val="2"/>
          </rPr>
          <t xml:space="preserve">
</t>
        </r>
      </text>
    </comment>
  </commentList>
</comments>
</file>

<file path=xl/comments3.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4.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Filtrar por "Tipo", si tuviera varias Códigos de Operación
3° Registrar el comprobante C-21 o C-31 correspondiente.
4° Indicar el número de Libreta consignado en el C-21 o C-31
5° Remitir esta información a la DGCF para su conciliación</t>
        </r>
      </text>
    </comment>
  </commentList>
</comments>
</file>

<file path=xl/comments5.xml><?xml version="1.0" encoding="utf-8"?>
<comments xmlns="http://schemas.openxmlformats.org/spreadsheetml/2006/main">
  <authors>
    <author>Pablo Roberto Laura Soto</author>
  </authors>
  <commentList>
    <comment ref="A8" authorId="0" shapeId="0">
      <text>
        <r>
          <rPr>
            <b/>
            <sz val="11"/>
            <color indexed="10"/>
            <rFont val="Calibri"/>
            <family val="2"/>
          </rPr>
          <t>SEGUIR LOS PASOS EN ORDEN:</t>
        </r>
        <r>
          <rPr>
            <b/>
            <sz val="9"/>
            <color indexed="81"/>
            <rFont val="Tahoma"/>
            <family val="2"/>
          </rPr>
          <t xml:space="preserve">
</t>
        </r>
        <r>
          <rPr>
            <sz val="9"/>
            <color indexed="81"/>
            <rFont val="Tahoma"/>
            <family val="2"/>
          </rPr>
          <t>1° Filtrar por su Codigo Institucional
2° Registrar el comprobante C-21, C-31 o ajuste manual (si corresponde).
3° Comunicar a la DGCF para  descargo respectivo</t>
        </r>
      </text>
    </comment>
  </commentList>
</comments>
</file>

<file path=xl/comments6.xml><?xml version="1.0" encoding="utf-8"?>
<comments xmlns="http://schemas.openxmlformats.org/spreadsheetml/2006/main">
  <authors>
    <author>Pablo Roberto Laura Soto</author>
  </authors>
  <commentList>
    <comment ref="A8" authorId="0" shapeId="0">
      <text>
        <r>
          <rPr>
            <b/>
            <sz val="9"/>
            <color indexed="10"/>
            <rFont val="Tahoma"/>
            <family val="2"/>
          </rPr>
          <t>SEGUIR LOS PASOS EN ORDEN:</t>
        </r>
        <r>
          <rPr>
            <sz val="9"/>
            <color indexed="81"/>
            <rFont val="Tahoma"/>
            <family val="2"/>
          </rPr>
          <t xml:space="preserve">
1° Filtrar por su Codigo Institucional
2° Registrar el comprobante C-21, C-31 o ajuste manual (si corresponde).
3° Comunicar a la DGCF para  descargo respectivo</t>
        </r>
      </text>
    </comment>
  </commentList>
</comments>
</file>

<file path=xl/comments7.xml><?xml version="1.0" encoding="utf-8"?>
<comments xmlns="http://schemas.openxmlformats.org/spreadsheetml/2006/main">
  <authors>
    <author>Eusebio Wilson Callisaya Fernandez</author>
  </authors>
  <commentList>
    <comment ref="A8" authorId="0" shapeId="0">
      <text>
        <r>
          <rPr>
            <b/>
            <sz val="8"/>
            <color indexed="10"/>
            <rFont val="Tahoma"/>
            <family val="2"/>
          </rPr>
          <t>SEGUIR LOS PASOS EN ORDEN</t>
        </r>
        <r>
          <rPr>
            <b/>
            <sz val="8"/>
            <color indexed="81"/>
            <rFont val="Tahoma"/>
            <family val="2"/>
          </rPr>
          <t xml:space="preserve">
</t>
        </r>
        <r>
          <rPr>
            <sz val="8"/>
            <color indexed="81"/>
            <rFont val="Tahoma"/>
            <family val="2"/>
          </rPr>
          <t>1° Buscar su codigo institucional o seleccionar mediante el filtro
2° Para obtener el detalle, ingresar al sistema SIGEP e ingresar a la sgte ruta:
     - Perfil 248 - CONSULTAS GENERALES
           * Consultas SIGEP
           * Recursos
           * Reporte de Recursos
           * Reporte de Recursos Sin Imputación
           ** Insertar rango de fecha desde / hasta
            **Buscar Cuenta Contable (s/g columna descrita)</t>
        </r>
      </text>
    </comment>
  </commentList>
</comments>
</file>

<file path=xl/sharedStrings.xml><?xml version="1.0" encoding="utf-8"?>
<sst xmlns="http://schemas.openxmlformats.org/spreadsheetml/2006/main" count="14033" uniqueCount="5105">
  <si>
    <t xml:space="preserve">AL </t>
  </si>
  <si>
    <t>A:</t>
  </si>
  <si>
    <t>DESCRIPCIÓN</t>
  </si>
  <si>
    <t>BOD</t>
  </si>
  <si>
    <t>Boletas de Depósito</t>
  </si>
  <si>
    <t>C-21 o C-32</t>
  </si>
  <si>
    <t>CRV</t>
  </si>
  <si>
    <t>Créditos Varios</t>
  </si>
  <si>
    <t>SWF</t>
  </si>
  <si>
    <t>Créditos por SWIFT</t>
  </si>
  <si>
    <t>C-21</t>
  </si>
  <si>
    <t>COB</t>
  </si>
  <si>
    <t>C-31</t>
  </si>
  <si>
    <t>DEV</t>
  </si>
  <si>
    <t>Débitos Varios</t>
  </si>
  <si>
    <t>CVD</t>
  </si>
  <si>
    <t>Comisiones por Compra Venta de Divisas</t>
  </si>
  <si>
    <t>DDC</t>
  </si>
  <si>
    <t>Diferencial Cambiario</t>
  </si>
  <si>
    <t>C-21 o C-31</t>
  </si>
  <si>
    <t>NTI</t>
  </si>
  <si>
    <t>PTV</t>
  </si>
  <si>
    <t>Pago de Títulos - Valores</t>
  </si>
  <si>
    <t>RVL</t>
  </si>
  <si>
    <t>Revalorización en Moneda Nacional</t>
  </si>
  <si>
    <t>………………………………….</t>
  </si>
  <si>
    <t>PERÍODO EVALUADO DEL:</t>
  </si>
  <si>
    <t>CDI</t>
  </si>
  <si>
    <t>TRL</t>
  </si>
  <si>
    <t>Cambios de Imputación</t>
  </si>
  <si>
    <t>Transferencias entre Libretas</t>
  </si>
  <si>
    <r>
      <rPr>
        <b/>
        <sz val="7"/>
        <rFont val="Arial"/>
        <family val="2"/>
      </rPr>
      <t>Bolivianos</t>
    </r>
    <r>
      <rPr>
        <b/>
        <sz val="8"/>
        <rFont val="Arial"/>
        <family val="2"/>
      </rPr>
      <t xml:space="preserve">
(Bs)</t>
    </r>
  </si>
  <si>
    <t>TIPO (*)</t>
  </si>
  <si>
    <t>Corresponde a códigos de operación que afectan a las Cuentas Únicas del Tesoro (CUT) que se encuentran sin regularización por parte de la entidad durante el período evaluado.</t>
  </si>
  <si>
    <t>FORMULARIO DE COMUNICACIÓN DE OPERACIONES PENDIENTES (SIN REGULARIZACIÓN)</t>
  </si>
  <si>
    <t>FORM. Nº9. ACRD/R/V.1</t>
  </si>
  <si>
    <t>DETALLE DE OPERACIONES SIN REGULARIZACIÓN</t>
  </si>
  <si>
    <t>QUE AFECTAN A LA CUENTA ÚNICA DEL TESORO EN BOLIVIANOS (CUT) No. 3987069001</t>
  </si>
  <si>
    <t>ÁREA DE CONCILIACIÓN Y RECOLECCIÓN DE DATOS</t>
  </si>
  <si>
    <t>COD.
ENT.</t>
  </si>
  <si>
    <t>ENTIDAD</t>
  </si>
  <si>
    <t>GLOSA</t>
  </si>
  <si>
    <t>Vicepresidencia del Estado Plurinacional</t>
  </si>
  <si>
    <t>Ministerio de Relaciones Exteriores</t>
  </si>
  <si>
    <t>Ministerio de Gobierno</t>
  </si>
  <si>
    <t>Ministerio de Educación</t>
  </si>
  <si>
    <t>Ministerio de Defensa</t>
  </si>
  <si>
    <t>Ministerio de la Presidencia</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</si>
  <si>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</si>
  <si>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</si>
  <si>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</si>
  <si>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</si>
  <si>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</si>
  <si>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</si>
  <si>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</si>
  <si>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</si>
  <si>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</si>
  <si>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Obras Públicas, Servicios y Vivienda</t>
  </si>
  <si>
    <t>Ministerio de Medio Ambiente y Agua</t>
  </si>
  <si>
    <t>Ministerio de Comunicación</t>
  </si>
  <si>
    <t>Consejo Supremo de Defensa Plurinacional</t>
  </si>
  <si>
    <t>Orquesta Sinfónica Nacional</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</si>
  <si>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</si>
  <si>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</si>
  <si>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</si>
  <si>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</si>
  <si>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</si>
  <si>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</si>
  <si>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</si>
  <si>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</si>
  <si>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</si>
  <si>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</si>
  <si>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</si>
  <si>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</si>
  <si>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</si>
  <si>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</si>
  <si>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Mayor de San Simón</t>
  </si>
  <si>
    <t>Universidad Técnica de Oruro</t>
  </si>
  <si>
    <t>Universidad Autónoma Tomás Frías</t>
  </si>
  <si>
    <t>Universidad Autónoma Juan Misael Saracho</t>
  </si>
  <si>
    <t>Universidad Autónoma Gabriel René Moreno</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</si>
  <si>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</si>
  <si>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</si>
  <si>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</si>
  <si>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</si>
  <si>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</si>
  <si>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</si>
  <si>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</si>
  <si>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</si>
  <si>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</si>
  <si>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</si>
  <si>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</si>
  <si>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</si>
  <si>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</si>
  <si>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</si>
  <si>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</si>
  <si>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Registro Único para la Administración Tributaria Municipal</t>
  </si>
  <si>
    <t>Agencia para el Des. de las Macroreg. y Zonas Fronterizas</t>
  </si>
  <si>
    <t>Autoridad de Supervisión del Sistema Financiero</t>
  </si>
  <si>
    <t>Instituto Nacional de Estadística</t>
  </si>
  <si>
    <t>Administración de Servicios Portuarios - Bolivia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</si>
  <si>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</si>
  <si>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</si>
  <si>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</si>
  <si>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</si>
  <si>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</si>
  <si>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</si>
  <si>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</si>
  <si>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</si>
  <si>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</si>
  <si>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</si>
  <si>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</si>
  <si>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</si>
  <si>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</si>
  <si>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</si>
  <si>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</si>
  <si>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</si>
  <si>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</si>
  <si>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</si>
  <si>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</si>
  <si>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</si>
  <si>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</si>
  <si>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</si>
  <si>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</si>
  <si>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</si>
  <si>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</si>
  <si>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</si>
  <si>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</si>
  <si>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</si>
  <si>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</si>
  <si>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</si>
  <si>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</si>
  <si>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</si>
  <si>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</si>
  <si>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</si>
  <si>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</si>
  <si>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</si>
  <si>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</si>
  <si>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</si>
  <si>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</si>
  <si>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</si>
  <si>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</si>
  <si>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</si>
  <si>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</si>
  <si>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</si>
  <si>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</si>
  <si>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</si>
  <si>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</si>
  <si>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</si>
  <si>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</si>
  <si>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</si>
  <si>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</si>
  <si>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</si>
  <si>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</si>
  <si>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</si>
  <si>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</si>
  <si>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</si>
  <si>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</si>
  <si>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</si>
  <si>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Corporación del Seguro Social Militar</t>
  </si>
  <si>
    <t>Caja Nacional de Salud</t>
  </si>
  <si>
    <t>Caja Petrolera de Salud</t>
  </si>
  <si>
    <t>Caja Bancaria Estatal de Salud</t>
  </si>
  <si>
    <t>Caja de Salud del Servicio Nal. de Caminos y Ramas Anexas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</si>
  <si>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</si>
  <si>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</si>
  <si>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</si>
  <si>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</si>
  <si>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</si>
  <si>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</si>
  <si>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</si>
  <si>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</si>
  <si>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</si>
  <si>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Yacimientos Petrolíferos Fiscales Bolivianos</t>
  </si>
  <si>
    <t>Empresa Nacional de Electricidad</t>
  </si>
  <si>
    <t>Corporación Minera de Bolivia</t>
  </si>
  <si>
    <t>Empresa Nacional de Ferrocarriles - Residual</t>
  </si>
  <si>
    <t>Transportes Aéreos Bolivianos</t>
  </si>
  <si>
    <t>Empresa Naviera Boliviana</t>
  </si>
  <si>
    <t>Empresa de Apoyo a la Producción de Alimentos</t>
  </si>
  <si>
    <t>Empresa Siderúrgica del Mutún</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</si>
  <si>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</si>
  <si>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</si>
  <si>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</si>
  <si>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</si>
  <si>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</si>
  <si>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</si>
  <si>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</si>
  <si>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</si>
  <si>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</si>
  <si>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</si>
  <si>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</si>
  <si>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</si>
  <si>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</si>
  <si>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</si>
  <si>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</si>
  <si>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</si>
  <si>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</si>
  <si>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</si>
  <si>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</si>
  <si>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</si>
  <si>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</si>
  <si>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</si>
  <si>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</si>
  <si>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</si>
  <si>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</si>
  <si>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</si>
  <si>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</si>
  <si>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</si>
  <si>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</si>
  <si>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</si>
  <si>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</si>
  <si>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</si>
  <si>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</si>
  <si>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Sector Privado</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</si>
  <si>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</si>
  <si>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</si>
  <si>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</si>
  <si>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</si>
  <si>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</si>
  <si>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</si>
  <si>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</si>
  <si>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</si>
  <si>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</si>
  <si>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</si>
  <si>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</si>
  <si>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</si>
  <si>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</si>
  <si>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</si>
  <si>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</si>
  <si>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</si>
  <si>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</si>
  <si>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</si>
  <si>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</si>
  <si>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</si>
  <si>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</si>
  <si>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</si>
  <si>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</si>
  <si>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</si>
  <si>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</si>
  <si>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</si>
  <si>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</si>
  <si>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</si>
  <si>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</si>
  <si>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</si>
  <si>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</si>
  <si>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</si>
  <si>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</si>
  <si>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</si>
  <si>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</si>
  <si>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</si>
  <si>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</si>
  <si>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</si>
  <si>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</si>
  <si>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</si>
  <si>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</si>
  <si>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</si>
  <si>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</si>
  <si>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</si>
  <si>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</si>
  <si>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</si>
  <si>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</si>
  <si>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</si>
  <si>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</si>
  <si>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</si>
  <si>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</si>
  <si>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</si>
  <si>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</si>
  <si>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</si>
  <si>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</si>
  <si>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</si>
  <si>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</si>
  <si>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</si>
  <si>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</si>
  <si>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</si>
  <si>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</si>
  <si>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</si>
  <si>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</si>
  <si>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</si>
  <si>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</si>
  <si>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</si>
  <si>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</si>
  <si>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</si>
  <si>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</si>
  <si>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</si>
  <si>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</si>
  <si>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</si>
  <si>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</si>
  <si>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</si>
  <si>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</si>
  <si>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</si>
  <si>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</si>
  <si>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</si>
  <si>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</si>
  <si>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</si>
  <si>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</si>
  <si>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</si>
  <si>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</si>
  <si>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</si>
  <si>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</si>
  <si>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</si>
  <si>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</si>
  <si>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</si>
  <si>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</si>
  <si>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</si>
  <si>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</si>
  <si>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</si>
  <si>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</si>
  <si>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</si>
  <si>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</si>
  <si>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</si>
  <si>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</si>
  <si>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</si>
  <si>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</si>
  <si>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</si>
  <si>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</si>
  <si>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</si>
  <si>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</si>
  <si>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</si>
  <si>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</si>
  <si>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</si>
  <si>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</si>
  <si>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</si>
  <si>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</si>
  <si>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</si>
  <si>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</si>
  <si>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</si>
  <si>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</si>
  <si>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</si>
  <si>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</si>
  <si>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</si>
  <si>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</si>
  <si>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</si>
  <si>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</si>
  <si>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</si>
  <si>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</si>
  <si>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</si>
  <si>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</si>
  <si>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</si>
  <si>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</si>
  <si>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</si>
  <si>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</si>
  <si>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</si>
  <si>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</si>
  <si>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</si>
  <si>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</si>
  <si>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</si>
  <si>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</si>
  <si>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</si>
  <si>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</si>
  <si>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</si>
  <si>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</si>
  <si>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</si>
  <si>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</si>
  <si>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</si>
  <si>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</si>
  <si>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</si>
  <si>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</si>
  <si>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</si>
  <si>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</si>
  <si>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</si>
  <si>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</si>
  <si>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</si>
  <si>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</si>
  <si>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</si>
  <si>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</si>
  <si>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</si>
  <si>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</si>
  <si>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</si>
  <si>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</si>
  <si>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</si>
  <si>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</si>
  <si>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</si>
  <si>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</si>
  <si>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</si>
  <si>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</si>
  <si>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</si>
  <si>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</si>
  <si>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</si>
  <si>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</si>
  <si>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</si>
  <si>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</si>
  <si>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</si>
  <si>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</si>
  <si>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</si>
  <si>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</si>
  <si>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</si>
  <si>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</si>
  <si>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</si>
  <si>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</si>
  <si>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</si>
  <si>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</si>
  <si>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</si>
  <si>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</si>
  <si>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</si>
  <si>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</si>
  <si>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</si>
  <si>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</si>
  <si>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</si>
  <si>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</si>
  <si>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</si>
  <si>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</si>
  <si>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</si>
  <si>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</si>
  <si>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</si>
  <si>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</si>
  <si>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</si>
  <si>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</si>
  <si>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</si>
  <si>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</si>
  <si>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</si>
  <si>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</si>
  <si>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</si>
  <si>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</si>
  <si>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</si>
  <si>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</si>
  <si>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</si>
  <si>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</si>
  <si>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</si>
  <si>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</si>
  <si>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</si>
  <si>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</si>
  <si>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</si>
  <si>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</si>
  <si>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</si>
  <si>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</si>
  <si>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</si>
  <si>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</si>
  <si>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</si>
  <si>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</si>
  <si>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</si>
  <si>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</si>
  <si>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</si>
  <si>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</si>
  <si>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</si>
  <si>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</si>
  <si>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</si>
  <si>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</si>
  <si>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</si>
  <si>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</si>
  <si>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</si>
  <si>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</si>
  <si>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</si>
  <si>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</si>
  <si>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</si>
  <si>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</si>
  <si>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</si>
  <si>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</si>
  <si>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</si>
  <si>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</si>
  <si>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</si>
  <si>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</si>
  <si>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</si>
  <si>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</si>
  <si>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</si>
  <si>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</si>
  <si>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</si>
  <si>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Entre Ríos</t>
  </si>
  <si>
    <t>Gobierno Autónomo Municipal de Cotoca</t>
  </si>
  <si>
    <t>Gobierno Autónomo Municipal de Porongo (Ayacucho)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</si>
  <si>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</si>
  <si>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</si>
  <si>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</si>
  <si>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</si>
  <si>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</si>
  <si>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</si>
  <si>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</si>
  <si>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</si>
  <si>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</si>
  <si>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</si>
  <si>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</si>
  <si>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</si>
  <si>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</si>
  <si>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</si>
  <si>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</si>
  <si>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</si>
  <si>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</si>
  <si>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</si>
  <si>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</si>
  <si>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</si>
  <si>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</si>
  <si>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</si>
  <si>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</si>
  <si>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</si>
  <si>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</si>
  <si>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</si>
  <si>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</si>
  <si>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</si>
  <si>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</si>
  <si>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</si>
  <si>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</si>
  <si>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</si>
  <si>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</si>
  <si>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</si>
  <si>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</si>
  <si>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</si>
  <si>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</si>
  <si>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</si>
  <si>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</si>
  <si>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</si>
  <si>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</si>
  <si>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</si>
  <si>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</si>
  <si>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</si>
  <si>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</si>
  <si>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</si>
  <si>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</si>
  <si>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</si>
  <si>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</si>
  <si>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</si>
  <si>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</si>
  <si>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</si>
  <si>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</si>
  <si>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</si>
  <si>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</si>
  <si>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</si>
  <si>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</si>
  <si>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</si>
  <si>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</si>
  <si>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</si>
  <si>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</si>
  <si>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</si>
  <si>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</si>
  <si>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</si>
  <si>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</si>
  <si>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</si>
  <si>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</si>
  <si>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</si>
  <si>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</si>
  <si>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</si>
  <si>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</si>
  <si>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</si>
  <si>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</si>
  <si>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</si>
  <si>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</si>
  <si>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</si>
  <si>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</si>
  <si>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</si>
  <si>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</si>
  <si>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</si>
  <si>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</si>
  <si>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</si>
  <si>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EMPRESA MUNICIPAL DE AGUA POTABLE Y ALCANTARILLADO VIACHA</t>
  </si>
  <si>
    <t>ENTIDAD MUNICIPAL DE ASEO URBANO SUCRE</t>
  </si>
  <si>
    <t>EMPRESA MUNICIPAL DE AREAS VERDES SUCRE</t>
  </si>
  <si>
    <t xml:space="preserve">Empresa Municipal de Servicio de Aseo </t>
  </si>
  <si>
    <t>Empresa Municipal de Áreas Verdes, Parques y Forestación</t>
  </si>
  <si>
    <t>Empresa Municipal de Asfaltos y Vías</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</si>
  <si>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</si>
  <si>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</si>
  <si>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</si>
  <si>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</si>
  <si>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</si>
  <si>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</si>
  <si>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</si>
  <si>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</si>
  <si>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99 - 01</t>
  </si>
  <si>
    <t>DIRECCIÓN GENERAL DE PROGRAMACIÓN Y OPERACIONES DEL TESORO</t>
  </si>
  <si>
    <t>99 - 02</t>
  </si>
  <si>
    <t>99 - 03</t>
  </si>
  <si>
    <t>DIRECCIÓN GENERAL DE CRÉDITO PÚBLICO</t>
  </si>
  <si>
    <t>99 - 04</t>
  </si>
  <si>
    <t>DIRECCIÓN GENERAL DE ADMINISTRACIÓN Y FINANZAS TERRITORIALES</t>
  </si>
  <si>
    <t>99 - 07</t>
  </si>
  <si>
    <t>DIRECCIÓN GENERAL DE PENSIONES Y JUBILACIONES</t>
  </si>
  <si>
    <t>AFP</t>
  </si>
  <si>
    <t>CONTA</t>
  </si>
  <si>
    <t>N/I</t>
  </si>
  <si>
    <t>CDT</t>
  </si>
  <si>
    <t>Nro. 
TRL</t>
  </si>
  <si>
    <t>Nro. 
LIBRETA</t>
  </si>
  <si>
    <t>Sin  nombre</t>
  </si>
  <si>
    <t>TOTAL</t>
  </si>
  <si>
    <t>TOTALES</t>
  </si>
  <si>
    <t>DETALLE DE OPERACIONES SIN REGULARIZACIÓN POR ENTIDADES</t>
  </si>
  <si>
    <t>(EXPRESADO EN BOLIVIANOS)</t>
  </si>
  <si>
    <t>CUT Bs</t>
  </si>
  <si>
    <t>CUT $US</t>
  </si>
  <si>
    <t>COD.</t>
  </si>
  <si>
    <t>RESP.</t>
  </si>
  <si>
    <t>TOTAL PENDIENTES</t>
  </si>
  <si>
    <t>CONSIDERACIONES GENERALES DEL FORMULARIO</t>
  </si>
  <si>
    <t>BOD Boletas de Depósito</t>
  </si>
  <si>
    <t>• Corresponden a depósitos realizados a la Cuenta Única del Tesoro (CUT) que indican en la glosa la entidad beneficiaria o el número de Libreta específica.</t>
  </si>
  <si>
    <t>CRV Créditos Varios</t>
  </si>
  <si>
    <t xml:space="preserve">•  Son operaciones de créditos o abonos en la CUT, correspondientes a Notas de Crédito, Transferencias y Traspasos a la CUT. </t>
  </si>
  <si>
    <t>• En base a los antecedentes que originaron la operación la entidad deberá realizar los registros de C-21's presupuestarios, según el presupuesto de recursos asignado en la gestión vigente. Para el registro de Donaciones deberá describir en la glosa los documentos que originaron la operación: el número de convenio o contrato, nombre del programa o proyecto a ejecutar y otros que permita identificarla correctamente. Para Créditos Externos, deberán elaborar el comprobante manual C-21 CIP (s/g formato Excel) el mismo debe ser remitido a la DGCF con las firmas respectivas para su CONCILIACIÓN, con los documentos de respaldos necesarios.</t>
  </si>
  <si>
    <t>SWF Créditos por SWIFT</t>
  </si>
  <si>
    <t xml:space="preserve">• Son créditos originados por desembolsos del exterior (transferencias internacionales) provenientes de préstamos, donaciones, etc. </t>
  </si>
  <si>
    <t>• La entidad deberá realizar la regularización estas operaciones en el SIGMA en base a las mismas consideraciones de los Créditos Varios (CRV).</t>
  </si>
  <si>
    <t>COB  Comisiones Bancarias Administrativas</t>
  </si>
  <si>
    <t>• Regularizar las comisiones bancarias mediante C-31 de "Regularización" afectando el presupuesto del gasto (Fuentes: 11, 20, 80 y 70) según corresponda.</t>
  </si>
  <si>
    <t>DEV  Débitos Varios</t>
  </si>
  <si>
    <t>• En base a los antecedentes la entidad deberá realizar el registro C-31 de "Regularización" según el presupuesto de gasto. Para las transferencias de recursos al TGN deberá describir en la glosa el origen de los recursos: notas, normativa aplicada, periodo recaudado, etc.</t>
  </si>
  <si>
    <t>• Corresponde a débitos por comisiones que cobra el BCB a las operaciones que requieren compra - venta de divisas.</t>
  </si>
  <si>
    <t>• La entidad realizará la regularización de estas operaciones en base a las mismas consideraciones de las Comisiones Bancarias Administrativas (COB).</t>
  </si>
  <si>
    <t>DDC  Diferencial Cambiario</t>
  </si>
  <si>
    <t>• Débitos o créditos que realiza el BCB por las diferencias cambiarias positivas o negativas provenientes de operaciones en moneda extranjera.</t>
  </si>
  <si>
    <t>• Según el saldo (de débito o crédito) la entidad realizará los registros de C-21, C-31 o C-32 presupuestarios de "Regularización" en el SIGMA.</t>
  </si>
  <si>
    <t xml:space="preserve">NTI  Nota Impresa de Pago Deuda Pública </t>
  </si>
  <si>
    <t>• Débitos generados por el pago del servicio de la deuda pública.</t>
  </si>
  <si>
    <t>• Estas operaciones se regularizan mediante comprobante C-31 de "Regularización" afectando el presupuesto asignando en la gestión vigente.</t>
  </si>
  <si>
    <t>• Son débitos provenientes de pagos o cancelación de títulos valores que realiza el BCB a través de operaciones de débito a cuentas del TGN.</t>
  </si>
  <si>
    <t>• Según el saldo (ganancia o pérdida) se realizan los registros C-21 o C-31 presupuestarios previendo la debida asignación presupuestaria de las pérdidas; por lo que se recomienda realizar seguimiento continuo para tomar acciones oportunas.</t>
  </si>
  <si>
    <t>CDI  Cambios de Imputación</t>
  </si>
  <si>
    <t>• Corresponde a ingresos automáticos (C-21 SIP – Aux. Grupos 59100 al 59900) generados por Recaudaciones (depósitos) diarios en Cuenta(s) recaudadora(s).</t>
  </si>
  <si>
    <t>• Corresponde a ingresos generados (C-21 SIP – Aux. 59300) por pagos PEC de cualquier otra entidad del sector público.</t>
  </si>
  <si>
    <t>TRL  Transferencias entre Libretas</t>
  </si>
  <si>
    <t>• Corresponde a créditos y/o débitos generados a requerimiento de la entidad, previa evaluación de sus analistas.</t>
  </si>
  <si>
    <r>
      <t xml:space="preserve">Nota importante: </t>
    </r>
    <r>
      <rPr>
        <sz val="8"/>
        <color theme="1"/>
        <rFont val="Calibri"/>
        <family val="2"/>
      </rPr>
      <t>Los casos especiales no descritos anteriormente que puedan implicar otra forma de regularización deben ser coordinados con la Dirección General de Contabilidad Fiscal.</t>
    </r>
  </si>
  <si>
    <t>Universidad Nacional Siglo Xx</t>
  </si>
  <si>
    <t>Empresa Metalúrgica Vinto - Nacionalizada</t>
  </si>
  <si>
    <t>Bolivia Tv</t>
  </si>
  <si>
    <t>Empresa Pública "Quipus"</t>
  </si>
  <si>
    <t>Empresa Pública Yacana</t>
  </si>
  <si>
    <t>Entidad Descentralizada Ummipre Proman</t>
  </si>
  <si>
    <t>Acreedores</t>
  </si>
  <si>
    <t>No Identificado</t>
  </si>
  <si>
    <t>Dirección General de Programación y Operaciones del Tesoro</t>
  </si>
  <si>
    <t xml:space="preserve">CÓDIGO ENTIDAD      </t>
  </si>
  <si>
    <t>QUE AFECTAN A LAS CUENTAS ÚNICAS DEL TESORO EN BOLIVIANOS Y DÓLARES
(EXPRESADO EN BOLIVIANOS)</t>
  </si>
  <si>
    <t xml:space="preserve">CUT </t>
  </si>
  <si>
    <t>Dólares
($us) (**)</t>
  </si>
  <si>
    <t>TEC</t>
  </si>
  <si>
    <t>TFD</t>
  </si>
  <si>
    <t>TRL Bs
Crédito</t>
  </si>
  <si>
    <t>TRL Bs
Débito</t>
  </si>
  <si>
    <t>TRL USD
Débito</t>
  </si>
  <si>
    <t>TRL USD
Crédito</t>
  </si>
  <si>
    <t>Lic. Gonzalo Calisaya Gomez</t>
  </si>
  <si>
    <t>Director General de Contabilidad Fiscal
Viceministerio de Presupuesto y Contabilidad Fiscal
Ministerio de Economía y Finanzas Publicas</t>
  </si>
  <si>
    <t>CDC</t>
  </si>
  <si>
    <t>DAU</t>
  </si>
  <si>
    <t>DVD</t>
  </si>
  <si>
    <t>Transferencias entre Cuentas BCB</t>
  </si>
  <si>
    <t>Diferencial Cambiario en Compra Venta de Divisas</t>
  </si>
  <si>
    <t>Comisiones Bancarias</t>
  </si>
  <si>
    <t>Nota Impresa de Pago de Deuda Pública</t>
  </si>
  <si>
    <t>Cierre Definitivo de Cuentas</t>
  </si>
  <si>
    <t>Debito Automático Instruido por el VTCP</t>
  </si>
  <si>
    <t>Fondo de Desarrollo Indigena</t>
  </si>
  <si>
    <t>Agencia de Gobierno Electrónico y Tecnologías de Información y Comunicación</t>
  </si>
  <si>
    <t>Agencia Boliviana de Energía Nuclear</t>
  </si>
  <si>
    <t>Servicio Nacional Textil</t>
  </si>
  <si>
    <t>Gestora Pública de la Seguridad Social de Largo Plazo</t>
  </si>
  <si>
    <t>EMPRESA MUNICIPAL DE AGUA POTABLE Y ALCANTARILLADO SANITARIO DE URIONDO</t>
  </si>
  <si>
    <t>00099021001</t>
  </si>
  <si>
    <t>Conservatorio Plurinacional de Musica</t>
  </si>
  <si>
    <t xml:space="preserve">Servicio Geológico Minero </t>
  </si>
  <si>
    <t>Empresa Estatal "Boliviana de Turismo"</t>
  </si>
  <si>
    <t>Cuenta Contable</t>
  </si>
  <si>
    <t>Las operaciones en las CUT’s en moneda Bolivianos y Dólares, ambas deben ser registradas en moneda Nacional “Bolivianos”, para el caso de operaciones originadas en moneda extranjera “Dólares” se debe incorporar la Fecha de extracto, Tipo de Cambio "Compra".</t>
  </si>
  <si>
    <t>• Las Boletas de Depósito se regularizan en el SIGEP mediante comprobantes presupuestarios C-21's por el reconocimiento del ingreso y C-32's cuando la Boleta de Depósito sea utilizada para la reversión de comprobantes de pago C-31's.</t>
  </si>
  <si>
    <r>
      <rPr>
        <b/>
        <sz val="8"/>
        <color theme="1"/>
        <rFont val="Calibri"/>
        <family val="2"/>
      </rPr>
      <t xml:space="preserve">DAU Debito Automatico Instruido por el VTCP 
• </t>
    </r>
    <r>
      <rPr>
        <sz val="8"/>
        <color theme="1"/>
        <rFont val="Calibri"/>
        <family val="2"/>
      </rPr>
      <t>Operación de deducción de recursos realizada a cuentas corrientes fiscales por incumplimiento de convenio, contratos o cualquier obligación a una entidad con o sin intervención del titular.
• En base a los antecedentes del caso la entidad debera regularizar mediante C-31 CIP de Regularización  afectando a la estructura presupuestaria respectiva, de la misma forma en el caso que corresponda a un credito la entidad debera realizar la regularización mediante un C-21 CIP o C32 segun corresponda.</t>
    </r>
  </si>
  <si>
    <t>• Son débitos que realiza el BCB por el cobro de comisiones bancarias por las operaciones que se realizan en la CUT.</t>
  </si>
  <si>
    <t>• Operaciones solicitadas por la entidad, generados por transferencias o cargos bancarios que realiza el BCB.</t>
  </si>
  <si>
    <t xml:space="preserve">CVD  Comisiones por Compra Venta de Divisas   </t>
  </si>
  <si>
    <t xml:space="preserve">PTV  Pago de Títulos - Valores </t>
  </si>
  <si>
    <t>• Débitos o créditos que aplica el BCB por la revalorización de la moneda nacional por efectos de la variación del valor en moneda origen (moneda extranjera).</t>
  </si>
  <si>
    <t>• Estas operaciones se regularizan de dos formas:</t>
  </si>
  <si>
    <r>
      <t>-</t>
    </r>
    <r>
      <rPr>
        <sz val="8"/>
        <color theme="1"/>
        <rFont val="Times New Roman"/>
        <family val="1"/>
      </rPr>
      <t xml:space="preserve">           </t>
    </r>
    <r>
      <rPr>
        <sz val="8"/>
        <color theme="1"/>
        <rFont val="Calibri"/>
        <family val="2"/>
      </rPr>
      <t>Con Presupuesto, ingreso o gasto cuando corresponda, elaborar el registro C21 o C31.</t>
    </r>
  </si>
  <si>
    <r>
      <t>-</t>
    </r>
    <r>
      <rPr>
        <sz val="8"/>
        <color theme="1"/>
        <rFont val="Times New Roman"/>
        <family val="1"/>
      </rPr>
      <t xml:space="preserve">           </t>
    </r>
    <r>
      <rPr>
        <sz val="8"/>
        <color theme="1"/>
        <rFont val="Calibri"/>
        <family val="2"/>
      </rPr>
      <t>Sin Presupuesto y/o Contablemente, elaborar el C21 o C31 cuando afecte a un registro de origen Sin Imputación, se recomienda coordinar con la Dirección General de Contabilidad Fiscal exponiendo todos los antecedentes.</t>
    </r>
  </si>
  <si>
    <t>REGISTRO EN EL SIGEP</t>
  </si>
  <si>
    <t>-</t>
  </si>
  <si>
    <t>Crédito por Dividendo de Títulos Valores</t>
  </si>
  <si>
    <r>
      <t xml:space="preserve">A continuación se describe los </t>
    </r>
    <r>
      <rPr>
        <b/>
        <sz val="8"/>
        <color theme="1"/>
        <rFont val="Calibri"/>
        <family val="2"/>
      </rPr>
      <t xml:space="preserve">códigos de operación más recurrentes </t>
    </r>
    <r>
      <rPr>
        <sz val="8"/>
        <color theme="1"/>
        <rFont val="Calibri"/>
        <family val="2"/>
      </rPr>
      <t>que afectan a la Cuenta Única del Tesoro:</t>
    </r>
  </si>
  <si>
    <r>
      <t xml:space="preserve">TRC TRANSFERENCIA ENTRE CUENTAS
• </t>
    </r>
    <r>
      <rPr>
        <sz val="8"/>
        <color theme="1"/>
        <rFont val="Calibri"/>
        <family val="2"/>
      </rPr>
      <t>Operaciones solicitadas por cada entidad, generados por transferencias y/o gastos operativos que realiza el VTCP.
• En base a los antecedentes cada entidad deberá realizar el registro C-31 o C-21 de "Regularización" según corresponda o solicitar el traspaso (TBP) a la DGCF.</t>
    </r>
  </si>
  <si>
    <t>RVL  Revalorización de Moneda Nacional</t>
  </si>
  <si>
    <t>• A estas operaciones se las debe asignar el Rubro correspondiente según el Presupuesto de Recursos, siempre y cuando no corresponda a un depósito erróneo o disminución de algún exigible.</t>
  </si>
  <si>
    <r>
      <t xml:space="preserve">CDT CREDITO PARA DIVIDENDO DE TITULOS VALOR
• </t>
    </r>
    <r>
      <rPr>
        <sz val="8"/>
        <rFont val="Calibri"/>
        <family val="2"/>
      </rPr>
      <t>Acreditación efectuada por el BCB a cuenta del TGN por el cobro de dividendos de  titulos valores.
• Operaciones que deben ser regularizadas a través de C-21 afectando al rubro respectivo.</t>
    </r>
  </si>
  <si>
    <t>5.9.3</t>
  </si>
  <si>
    <t>5.9.4</t>
  </si>
  <si>
    <t>5.9.7</t>
  </si>
  <si>
    <t>5.9.8</t>
  </si>
  <si>
    <t>NO_CONCILIADO</t>
  </si>
  <si>
    <t>NTE</t>
  </si>
  <si>
    <t>CTV</t>
  </si>
  <si>
    <t>Nota de Transferencia Electrónica</t>
  </si>
  <si>
    <t>Ministerio de Hidrocarburos</t>
  </si>
  <si>
    <t>Ministerio de Justicia y Transparencia Institucional</t>
  </si>
  <si>
    <r>
      <t xml:space="preserve">El formulario de Operaciones Pendientes en la CUT tiene por objetivo, comunicar que en el período evaluado su Entidad no ha regularizado operaciones mediante el registro de   C-21's, C-31's o C-32’s en el SIGEP, por lo que se solicita revisar los anexos adjuntos y evaluar las operaciones a ser regularizadas por la entidad. Concluido el registro debe comunicar a la Dirección General de Contabilidad Fiscal – DGCF para su respectiva conciliación concluyendo el ciclo integrado en el SIGEP. Cabe aclarar que el FORMULARIO </t>
    </r>
    <r>
      <rPr>
        <b/>
        <sz val="8"/>
        <color theme="1"/>
        <rFont val="Calibri"/>
        <family val="2"/>
      </rPr>
      <t>es un medio de comunicación y alerta</t>
    </r>
    <r>
      <rPr>
        <sz val="8"/>
        <color theme="1"/>
        <rFont val="Calibri"/>
        <family val="2"/>
      </rPr>
      <t>,</t>
    </r>
    <r>
      <rPr>
        <b/>
        <sz val="8"/>
        <color theme="1"/>
        <rFont val="Calibri"/>
        <family val="2"/>
      </rPr>
      <t xml:space="preserve"> mas no se constituye en un documento de respaldo</t>
    </r>
    <r>
      <rPr>
        <sz val="8"/>
        <color theme="1"/>
        <rFont val="Calibri"/>
        <family val="2"/>
      </rPr>
      <t xml:space="preserve"> para el registro de la operación, siendo responsabilidad de la entidad el análisis, evaluación y regularización oportuna en función a los antecedentes de cada una de las operaciones, a fin de mantener en línea la ejecución presupuestaria de ingresos y gastos de manera mensual y comunicar el mismo a la Dirección General de Contabilidad Fiscal (Disposición Final Tercera  de la Ley Nº856).</t>
    </r>
  </si>
  <si>
    <t>YAP</t>
  </si>
  <si>
    <t>PLS</t>
  </si>
  <si>
    <t>WAM</t>
  </si>
  <si>
    <t>JAD</t>
  </si>
  <si>
    <t>MVP</t>
  </si>
  <si>
    <t>JMT</t>
  </si>
  <si>
    <t>SGP</t>
  </si>
  <si>
    <t>ETC</t>
  </si>
  <si>
    <t>Nro. Comp. BCB</t>
  </si>
  <si>
    <t>Tipo de Operación</t>
  </si>
  <si>
    <t>Fecha Extracto</t>
  </si>
  <si>
    <t>Nro. Doc. Extracto</t>
  </si>
  <si>
    <t>Glosa</t>
  </si>
  <si>
    <t>Registro - Ingresos</t>
  </si>
  <si>
    <t>Registro - Gastos</t>
  </si>
  <si>
    <t>Entidad</t>
  </si>
  <si>
    <t>D.A.</t>
  </si>
  <si>
    <t>C-21 CIP</t>
  </si>
  <si>
    <t>C-31 CIP</t>
  </si>
  <si>
    <t>C-31 SIP</t>
  </si>
  <si>
    <t>C-21 SIP</t>
  </si>
  <si>
    <t>Débitos                                   (Bs)</t>
  </si>
  <si>
    <t>Créditos                                 (Bs)</t>
  </si>
  <si>
    <t>Débitos                                   (USD)</t>
  </si>
  <si>
    <t>Créditos                                 (USD)</t>
  </si>
  <si>
    <t>Importe</t>
  </si>
  <si>
    <t>Descripción</t>
  </si>
  <si>
    <t>Total</t>
  </si>
  <si>
    <t>Fecha</t>
  </si>
  <si>
    <t>Estado Actual</t>
  </si>
  <si>
    <t>Créditos                    (USD)</t>
  </si>
  <si>
    <t>Créditos                    (Bs)</t>
  </si>
  <si>
    <t>Débitos                                 (Bs)</t>
  </si>
  <si>
    <t>N° Libreta</t>
  </si>
  <si>
    <t>IDH</t>
  </si>
  <si>
    <t>00099021001 DEPOSITO DE EFECTIVO, DEPOSITANTE: BRAULIO QUISPE BARRERA, CONCEPTO: DEVOLUCION POR COBRO INDEBIDO, CUENTA DE DEPOSITO: CUENTA UNICA DEL TESORO</t>
  </si>
  <si>
    <t>00099021001 DEPOSITO DE EFECTIVO, DEPOSITANTE: RAIMUNDO ANGEL FERRUFINO EDUARDO, CONCEPTO: DEVOLUCION, CUENTA DE DEPOSITO: CUENTA UNICA DEL TESORO</t>
  </si>
  <si>
    <t>00099021001 DEPOSITO DE EFECTIVO, DEPOSITANTE: VITALIANO MOLINA ERGUETA, CONCEPTO: DEVOLUCION POR COBRO INDEBIDO, CUENTA DE DEPOSITO: CUENTA UNICA DEL TESORO</t>
  </si>
  <si>
    <t>00099021001 DEPOSITO DE EFECTIVO, DEPOSITANTE: FELIPA AYALA DE NINAHUANCA, CONCEPTO: COBRO INDEBIDO, CUENTA DE DEPOSITO: CUENTA UNICA DEL TESORO</t>
  </si>
  <si>
    <t>00099021001 DEPOSITO DE EFECTIVO, DEPOSITANTE: CECILIA FLORES DE CEÑI, CONCEPTO: COBRO INDEBIDO DE SENASIR, CUENTA DE DEPOSITO: CUENTA UNICA DEL TESORO</t>
  </si>
  <si>
    <t>00099021001 DEPOSITO DE EFECTIVO, DEPOSITANTE: LOLA PORFIRIA RODRIGUEZ, CONCEPTO: DOBLE PERCEPCION, CUENTA DE DEPOSITO: CUENTA UNICA DEL TESORO</t>
  </si>
  <si>
    <t>COBRO COSTOS DE PAPELERIA SEGUN TRANSFERENCIA DEL EXTERIOR POR ORDEN DE LIMA GAS S.A. LIB. 00513062001 YPFB-OPERACIONES PLANTA DE SEPARACION DE LIQUIDOS RIO GRANDE</t>
  </si>
  <si>
    <t>COBRO COSTOS DE PAPELERIA SEGUN TRANSFERENCIA DEL EXTERIOR POR ORDEN DE LLAMA GAS S.A. LIB. 00513062001 YPFB-OPERACIONES PLANTA DE SEPARACION DE LIQUIDOS RIO GRANDE</t>
  </si>
  <si>
    <t>CONTABILIZACION ORDENES DE TRANSFERENCIA GRACOS</t>
  </si>
  <si>
    <t>QUE AFECTAN A LA CUENTA ÚNICA DEL TESORO EN DÓLARES (CUT) No. 5970034001</t>
  </si>
  <si>
    <t>Ajuste Manual</t>
  </si>
  <si>
    <t>DETALLE DE OPERACIONES SIN REGULARIZACIÓN POR TRANSFERENCIAS ENTRE LIBRETAS (TRL)</t>
  </si>
  <si>
    <t>00099021001 DEPOSITO DE EFECTIVO, DEPOSITANTE: GERMAN MENA SANTANDER, CONCEPTO: DEVOLUCION DEMASIA HABERES MAXIMA REMUNERACION SECTOR PUBLICO, CUENTA DE DEPOSITO: CUENTA UNICA DEL TESORO</t>
  </si>
  <si>
    <t>RCC</t>
  </si>
  <si>
    <t>MZC</t>
  </si>
  <si>
    <t>Empresa Pública "Editorial del Estado Plurinacional de Bolivia"</t>
  </si>
  <si>
    <t>00099021001 DEPOSITO DE EFECTIVO, DEPOSITANTE: GERONIMO MAYTA ROMERO, CONCEPTO: CONVENIO DE PAGO POR COBRO INDEBIDO N° 029-17, CUENTA DE DEPOSITO: CUENTA UNICA DEL TESORO</t>
  </si>
  <si>
    <t>00099021001 DEPOSITO DE EFECTIVO, DEPOSITANTE: NUEMY PLATA VDA DE LOPEZ, CONCEPTO: DEVOLUCION DE BENEFICIOS DE VIUDEZ, CUENTA DE DEPOSITO: CUENTA UNICA DEL TESORO</t>
  </si>
  <si>
    <t>Empresa Estratégica Boliviana de Construcción y Conservación de Infraestructura Civil</t>
  </si>
  <si>
    <t>Empresa Estatal de Transporte por Cable "Mi teleférico"</t>
  </si>
  <si>
    <r>
      <t xml:space="preserve">QUE AFECTAN A LA CUENTA ÚNICA DEL TESORO EN BOLIVIANOS (CUT) No. </t>
    </r>
    <r>
      <rPr>
        <b/>
        <sz val="12"/>
        <rFont val="Calibri"/>
        <family val="2"/>
        <scheme val="minor"/>
      </rPr>
      <t>3987069001</t>
    </r>
  </si>
  <si>
    <r>
      <t xml:space="preserve">QUE AFECTAN A LA CUENTA ÚNICA DEL TESORO EN DÓLARES (CUT) No. </t>
    </r>
    <r>
      <rPr>
        <b/>
        <sz val="12"/>
        <rFont val="Calibri"/>
        <family val="2"/>
        <scheme val="minor"/>
      </rPr>
      <t>5970034001</t>
    </r>
  </si>
  <si>
    <t>Empresa Pública Nacional Estratégica de Yacimientos de Litio Bolivianos</t>
  </si>
  <si>
    <t>Ministerio de Energias</t>
  </si>
  <si>
    <t>00099021001 DEPOSITO DE EFECTIVO, DEPOSITANTE: IRMA MENESES VDA ALDUNATE, CONCEPTO: DEVOLUCION A SENASIR, CUENTA DE DEPOSITO: CUENTA UNICA DEL TESORO</t>
  </si>
  <si>
    <t>00099021001 DEPOSITO DE EFECTIVO, DEPOSITANTE: LOURDES MONICA CARRASCO MEJIA, CONCEPTO: DEVOLUCION, CUENTA DE DEPOSITO: CUENTA UNICA DEL TESORO</t>
  </si>
  <si>
    <t>00099021001 DEPOSITO DE EFECTIVO, DEPOSITANTE: JOBE LIBORIO ROBLES MAMANI, CONCEPTO: DEVOLUCION POR PERCEPCION INDEBIDA, CUENTA DE DEPOSITO: CUENTA UNICA DEL TESORO</t>
  </si>
  <si>
    <t>00099021001 DEPOSITO DE EFECTIVO, DEPOSITANTE: IRENE BALLADARES VELASQUEZ, CONCEPTO: DEVOLUCION AL SENASIR ( COACTIVO SOCIAL ), CUENTA DE DEPOSITO: CUENTA UNICA DEL TESORO</t>
  </si>
  <si>
    <t>00099021001 DEPOSITO DE EFECTIVO, DEPOSITANTE: MARIA JESUS HOYOS CASTRO, CONCEPTO: COBRO INDEBIDO POR SEGUNDAS NUPCIAS, CUENTA DE DEPOSITO: CUENTA UNICA DEL TESORO</t>
  </si>
  <si>
    <t>CONCILIADO_PARCIAL</t>
  </si>
  <si>
    <t>00099021001 DEPOSITO DE EFECTIVO, DEPOSITANTE: ENRIQUE BOTELLO MONTESINOS, CONCEPTO: DOBLE PERCEPCION, CUENTA DE DEPOSITO: CUENTA UNICA DEL TESORO</t>
  </si>
  <si>
    <t>COBRO COSTOS DE PAPELERIA POR REGULARIZACION DE TRANSFERENCIA DEL EXTERIOR POR ORDEN DE LIMA GAS S.A. LIB. 00513062001 YPFB-OPERACIONES PLANTA DE SEPARACION DE LIQUIDOS RIO GRANDE</t>
  </si>
  <si>
    <t>COBRO COSTOS DE PAPELERIA SEGUN TRANSFERENCIA DEL EXTERIOR POR ORDEN DE PETROLEO BRASILEIRO S.A. PETROBRAS LIB. 00513012007 YPFB - RECURSOS NACIONALIZACIÓN</t>
  </si>
  <si>
    <t>COBRO COSTOS DE PAPELERIA SEGUN TRANSFERENCIA DEL EXTERIOR POR ORDEN DE HERCO COMBUSTIBLES S.A. LIB. 00513062001 YPFB-OPERACIONES PLANTA DE SEPARACION DE LIQUIDOS RIO GRANDE</t>
  </si>
  <si>
    <t>00099021001 DEPOSITO DE EFECTIVO, DEPOSITANTE: GRACIELA JUDITH GUTIERREZ TAPIA VDA DE DEHEZA, CONCEPTO: DEVOLUCION DE COBROS INDEBIDAMENTE PERCIBIDOS, CUENTA DE DEPOSITO: CUENTA UNICA DEL TESORO</t>
  </si>
  <si>
    <t>COBRO COSTOS DE PAPELERIA SEGUN TRANSFERENCIA DEL EXTERIOR POR ORDEN DE CONSULADO GERAL DA BOLIVIA BR/SAO PAULO LIB. 00010011102 MIN.RELACIONES EXTERIORES - GESTORIA CONSULAR LEY Nº 3108</t>
  </si>
  <si>
    <t>COBRO COSTOS DE PAPELERIA SEGUN TRANSFERENCIA DEL EXTERIOR POR ORDEN DE CONSULADO DE BOLIVIA EN BILBAO REF.: GESTORIA CONSULAR LIB. 00010011102 MIN.RELACIONES EXTERIORES - GESTORIA CONSULAR LEY Nº 3108</t>
  </si>
  <si>
    <t>COBRO COSTOS DE PAPELERIA POR REGULARIZACION DE TRANSFERENCIA DEL EXTERIOR POR ORDEN DE LLAMA GAS S.A. LIB. 00513062001 YPFB-OPERACIONES PLANTA DE SEPARACION DE LIQUIDOS RIO GRANDE</t>
  </si>
  <si>
    <t>00099021001 DEPOSITO DE EFECTIVO, DEPOSITANTE: FLORA RODRIGUEZ SIRPA, CONCEPTO: DEVOLUCION POR COBRO INDEBIDO, CUENTA DE DEPOSITO: CUENTA UNICA DEL TESORO</t>
  </si>
  <si>
    <t>COBRO COSTOS DE PAPELERIA POR REGULARIZACION DE TRANSFERENCIA DEL EXTERIOR POR ORDEN DE YPF EXPLORACION Y PRODUCCION DE HIDROCARBUROS DE BOLIVIA S.A. LIB. 00513012007 YPFB - RECURSOS NACIONALIZACIÓN</t>
  </si>
  <si>
    <t>00099021001 DEPOSITO DE EFECTIVO, DEPOSITANTE: AMELIA APAZA DE APAZA, CONCEPTO: DEVOLUCION POR CONCEPTO "SENASIR", CUENTA DE DEPOSITO: CUENTA UNICA DEL TESORO</t>
  </si>
  <si>
    <t>00099014102</t>
  </si>
  <si>
    <t>00099021001 DEPOSITO DE EFECTIVO, DEPOSITANTE: IRENE BALLADARES VELASQUEZ, CONCEPTO: DEVOLUCION AL SENASIR COACTIVO SOCIAL, CUENTA DE DEPOSITO: CUENTA UNICA DEL TESORO</t>
  </si>
  <si>
    <t>COBRO COSTOS DE PAPELERIA SEGUN TRANSFERENCIA DEL EXTERIOR POR ORDEN DE BG BOLIVIA CORPORATION LIB. 00513012007 YPFB - RECURSOS NACIONALIZACIÓN</t>
  </si>
  <si>
    <t>NUMERO DE LIBRETA CUT: 03420102001 OPERACIÓN E18 TRANSFERENCIA DEL SISTEMA FINANCIERO POR CUENTA DE TERCEROS A LA CUT TRANSFERENCIA DE RECURSOS DEL FIDEICOMISO AEVIVIENDA</t>
  </si>
  <si>
    <t>'TRANSFERENCIA DE FONDOS||S/G. NOTA CITE: MH/VTCP/DGT/UO/OB N°1844/2008 DE F.21-10-2008 DEL MIN.DE HACIENDA S/G. DETALLE ADJUNTO. DEBITO DE LA LIBRETA NO.00099021001, REPOSICION UTILES DE ESCRITORIO.</t>
  </si>
  <si>
    <t>TCR</t>
  </si>
  <si>
    <t>Transferencia de Cuentas Recaudadoras de la EBP</t>
  </si>
  <si>
    <t xml:space="preserve">• Se debe coordinar con la Dirección General de Contabilidad Fiscal, el relacionamiento matricial, con base a los conceptos detallados en el Instructivo de la Cuenta Bancaria y el presupuesto de recursos de la gestión vigente. </t>
  </si>
  <si>
    <t xml:space="preserve">TCR Transferencia de Cuentas Recaudadoras de la EBP
</t>
  </si>
  <si>
    <t>• Corresponden a Tranferencias de recursos de Cuentas Fiscales de Tipo Recaudadora de la Entidad Bancaria Pública, pendientes de reguliarizacion  en las Cuentas Únicas del Tesoro.</t>
  </si>
  <si>
    <t>00099021001 DEPOSITO DE EFECTIVO, DEPOSITANTE: FELICIANO HUANCA LAURA, CONCEPTO: DEVOLUCION DE COBRO INDEVIDO, CUENTA DE DEPOSITO: CUENTA UNICA DEL TESORO</t>
  </si>
  <si>
    <t>COBRO COSTOS DE PAPELERIA SEGUN TRANSFERENCIA DEL EXTERIOR POR ORDEN DE AIR CANADA LIB. 00512012001 AASANA CENTRAL-OFICINA NACIONAL</t>
  </si>
  <si>
    <t>COBRO COSTOS DE PAPELERIA SEGUN TRANSFERENCIA DEL EXTERIOR POR ORDEN DE ARINC INCORPORATED LIB. 00512012001 AASANA CENTRAL-OFICINA NACIONAL</t>
  </si>
  <si>
    <t>COBRO COSTOS DE PAPELERIA SEGUN TRANSFERENCIA DEL EXTERIOR POR ORDEN DE BRITISH AIRWAYS PLC LIB. 00512012001 AASANA CENTRAL-OFICINA NACIONAL</t>
  </si>
  <si>
    <t>Dirección General de Administración y Finanzas Territoriales</t>
  </si>
  <si>
    <t>DETALLE DE OPERACIONES TCR SIN REGULARIZACIÓN</t>
  </si>
  <si>
    <t>CUENTA BANCARIA</t>
  </si>
  <si>
    <t>DENOMINACIÓN</t>
  </si>
  <si>
    <t>CÓD. ENT.</t>
  </si>
  <si>
    <t>DA</t>
  </si>
  <si>
    <t>IMPORTE (Bs)</t>
  </si>
  <si>
    <t>10000003049231</t>
  </si>
  <si>
    <t>TGN - VENTA PASAPORTES CORRIENTES - A NIVEL NACIONAL</t>
  </si>
  <si>
    <t>10000004199746</t>
  </si>
  <si>
    <t>TGN - ZONAS FRANCAS</t>
  </si>
  <si>
    <t>10000006036425</t>
  </si>
  <si>
    <t>MTEPS - INGRESOS</t>
  </si>
  <si>
    <t>10000015534569</t>
  </si>
  <si>
    <t>MINISTERIO DE SALUD INGRESOS VENTA DE VALORES FISCALES A NIVEL NACIONAL</t>
  </si>
  <si>
    <t>10000015534642</t>
  </si>
  <si>
    <t>MINISTERIO DE SALUD PROGRAMA AMPLIADO DE INMUNIZACIONES - INGRESOS A NIVEL NACIONAL</t>
  </si>
  <si>
    <t>10000025427217</t>
  </si>
  <si>
    <t>MINISTERIO DE EDUCACIÓN - ESFM SIMÓN RODRIGUEZ CTA. RECAUDADORA</t>
  </si>
  <si>
    <t>10000026505608</t>
  </si>
  <si>
    <t>EMPRESA PUBLICA EDITORIAL DEL ESTADO PLURINACIONAL DE BOLIVIA - PRESTAMO FINPRO</t>
  </si>
  <si>
    <t>Coordinar Automatización C-21's</t>
  </si>
  <si>
    <t>00099021001 DEPOSITO DE EFECTIVO, DEPOSITANTE: MAXIMA CHOQUE CHAMBI C.I. 308861 LP, CONCEPTO: DEVOLUCION COBRO INDEBIDO, CUENTA DE DEPOSITO: CUENTA UNICA DEL TESORO</t>
  </si>
  <si>
    <t>00099021001 DEPOSITO DE EFECTIVO, DEPOSITANTE: ROBERTO FLOR CALZADILLA, CONCEPTO: DEVOLUCION, CUENTA DE DEPOSITO: CUENTA UNICA DEL TESORO</t>
  </si>
  <si>
    <t>00099021001 DEPOSITO DE EFECTIVO, DEPOSITANTE: MARTIN YAHUASI MAMANI, CONCEPTO: POR COBRO INDEBIDO ACUERDO SENASIR, CUENTA DE DEPOSITO: CUENTA UNICA DEL TESORO</t>
  </si>
  <si>
    <t>00099021001 DEPOSITO DE EFECTIVO, DEPOSITANTE: ALEX ALFARO LUJAN, CONCEPTO: DEVOLUCION DEL BENEFICIO COLATERAL DE ASIGNACION AL CARGO, CUENTA DE DEPOSITO: CUENTA UNICA DEL TESORO</t>
  </si>
  <si>
    <t>00290014101</t>
  </si>
  <si>
    <t>Dirección General de Crédito Público</t>
  </si>
  <si>
    <t>Autoridad de Supervisión de la Seguridad Social de Corto Plazo</t>
  </si>
  <si>
    <t>Adm.de Aeropuertos y Servicios Auxiliares a la Naveg. Aérea</t>
  </si>
  <si>
    <t>10000028450877</t>
  </si>
  <si>
    <t>MMAYA - SERNAP - PN ANMI KAA IYA</t>
  </si>
  <si>
    <t>Lic. Paulina Larico Huanca</t>
  </si>
  <si>
    <t>VICEPRESIDENCIA DEL ESTADO PLURINACIONAL</t>
  </si>
  <si>
    <t>MINISTERIO DE RELACIONES EXTERIORES</t>
  </si>
  <si>
    <t>MINISTERIO DE GOBIERNO</t>
  </si>
  <si>
    <t>MINISTERIO DE EDUCACIÓN</t>
  </si>
  <si>
    <t>MINISTERIO DE DEFENSA</t>
  </si>
  <si>
    <t>MINISTERIO DE LA PRESIDENCIA</t>
  </si>
  <si>
    <t>MINISTERIO DE JUSTICIA Y TRANSPARENCIA INSTITUCIONAL</t>
  </si>
  <si>
    <t>MINISTERIO DE ECONOMÍA Y FINANZAS PÚBLICAS</t>
  </si>
  <si>
    <t>MINISTERIO DE DESARROLLO PRODUCTIVO Y ECONOMÍA PLURAL</t>
  </si>
  <si>
    <t>MINISTERIO DE SALUD</t>
  </si>
  <si>
    <t>MINISTERIO DE DESARROLLO RURAL Y TIERRAS</t>
  </si>
  <si>
    <t>MINISTERIO DE DEPORTES</t>
  </si>
  <si>
    <t>MINISTERIO DE CULTURAS Y TURISMO</t>
  </si>
  <si>
    <t>MINISTERIO DE PLANIFICACIÓN DEL DESARROLLO</t>
  </si>
  <si>
    <t>MINISTERIO DE TRABAJO, EMPLEO Y PREVISIÓN SOCIAL</t>
  </si>
  <si>
    <t>MINISTERIO DE MINERÍA Y METALURGIA</t>
  </si>
  <si>
    <t>MINISTERIO DE HIDROCARBUROS</t>
  </si>
  <si>
    <t>MINISTERIO DE OBRAS PÚBLICAS, SERVICIOS Y VIVIENDA</t>
  </si>
  <si>
    <t>MINISTERIO DE ENERGIAS</t>
  </si>
  <si>
    <t>MINISTERIO DE MEDIO AMBIENTE Y AGUA</t>
  </si>
  <si>
    <t>MINISTERIO DE COMUNICACIÓN</t>
  </si>
  <si>
    <t>ORQUESTA SINFÓNICA NACIONAL</t>
  </si>
  <si>
    <t>CONSERVATORIO PLURINACIONAL DE MUSICA</t>
  </si>
  <si>
    <t>INSTITUTO BOLIVIANO DE LA CEGUERA</t>
  </si>
  <si>
    <t>COMITÉ NACIONAL DE LA PERSONA CON DISCAPACIDAD</t>
  </si>
  <si>
    <t>DIRECCIÓN GENERAL DE AERONÁUTICA CIVIL</t>
  </si>
  <si>
    <t>AGENCIA PARA EL DES. DE LA SOC. DE LA INFORMACIÓN EN BOLIVIA</t>
  </si>
  <si>
    <t>INSTITUTO BOLIVIANO DE CIENCIA Y TECNOLOGÍA NUCLEAR</t>
  </si>
  <si>
    <t>ACADEMIA NACIONAL DE CIENCIAS</t>
  </si>
  <si>
    <t>ESCUELA DE GESTIÓN PÚBLICA PLURINACIONAL</t>
  </si>
  <si>
    <t>FONDO DE FINANCIAMIENTO PARA LA MINERÍA</t>
  </si>
  <si>
    <t>SERVICIO DE DESARROLLO DE LAS EMPRESAS PÚB. PRODUCTIVAS</t>
  </si>
  <si>
    <t>LOTERÍA NACIONAL DE BENEFICENCIA Y SALUBRIDAD</t>
  </si>
  <si>
    <t>CONSEJO NACIONAL DE VIVIENDA POLICIAL</t>
  </si>
  <si>
    <t>COMITÉ EJECUTIVO DE LA UNIVERSIDAD BOLIVIANA</t>
  </si>
  <si>
    <t>UNIVERSIDAD MAYOR REAL Y PONTIFICIA DE SAN FRANCISCO XAVIER</t>
  </si>
  <si>
    <t>UNIVERSIDAD MAYOR DE SAN ANDRÉS</t>
  </si>
  <si>
    <t>UNIVERSIDAD PÚBLICA DE EL ALTO</t>
  </si>
  <si>
    <t>UNIVERSIDAD MAYOR DE SAN SIMÓN</t>
  </si>
  <si>
    <t>UNIVERSIDAD TÉCNICA DE ORURO</t>
  </si>
  <si>
    <t>UNIVERSIDAD AUTÓNOMA TOMÁS FRÍAS</t>
  </si>
  <si>
    <t>UNIVERSIDAD NACIONAL SIGLO XX</t>
  </si>
  <si>
    <t>UNIVERSIDAD AUTÓNOMA JUAN MISAEL SARACHO</t>
  </si>
  <si>
    <t>UNIVERSIDAD AUTÓNOMA GABRIEL RENÉ MORENO</t>
  </si>
  <si>
    <t>UNIVERSIDAD AUTÓNOMA DEL BENI JOSÉ BALLIVIÁN</t>
  </si>
  <si>
    <t>UNIVERSIDAD AMAZÓNICA DE PANDO</t>
  </si>
  <si>
    <t>CONSEJO NACIONAL DEL CINE</t>
  </si>
  <si>
    <t>PROYECTO SUCRE CIUDAD UNIVERSITARIA</t>
  </si>
  <si>
    <t>SERVICIO PLURINACIONAL DE DEFENSA PÚBLICA</t>
  </si>
  <si>
    <t>OBSERVATORIO PLURINACIONAL DE LA CALIDAD  EDUCATIVA</t>
  </si>
  <si>
    <t>MUSEO NACIONAL DE HISTORIA NATURAL</t>
  </si>
  <si>
    <t>DIRECCIÓN DEL NOTARIADO PLURINACIONAL</t>
  </si>
  <si>
    <t>SERVICIO PLURINACIONAL DE ASISTENCIA A LA VÍCTIMA</t>
  </si>
  <si>
    <t>SERVICIO PARA LA PREVENCIÓN DE LA TORTURA</t>
  </si>
  <si>
    <t>OFICINATÉCNICA PARA EL FORTALECIMIENTO DE LA EMPRESA PÚBLICA</t>
  </si>
  <si>
    <t>AGENCIA NACIONAL DE HIDROCARBUROS</t>
  </si>
  <si>
    <t>AUTORIDAD GENERAL DE IMPUGNACIÓN TRIBUTARIA</t>
  </si>
  <si>
    <t>ESCUELA MILITAR DE INGENIERÍA</t>
  </si>
  <si>
    <t>CENTRO DE INVESTIGACIÓN AGRÍCOLA TROPICAL</t>
  </si>
  <si>
    <t>AUTORIDAD JURISDICCIONAL ADMINISTRATIVA MINERA</t>
  </si>
  <si>
    <t>SERVICIO AL MEJORAMIENTO DE LA NAVEGACIÓN AMAZÓNICA</t>
  </si>
  <si>
    <t>DIRECCIÓN ESTRATÉGICA DE REIVINDICACION MARÍTIMA, SILALA Y RECURSOS HÍDRICOS INTERNACIONALES</t>
  </si>
  <si>
    <t>REGISTRO ÚNICO PARA LA ADMINISTRACIÓN TRIBUTARIA MUNICIPAL</t>
  </si>
  <si>
    <t>AGENCIA PARA EL DES. DE LAS MACROREG. Y ZONAS FRONTERIZAS</t>
  </si>
  <si>
    <t>AUTORIDAD DE SUPERVISIÓN DEL SISTEMA FINANCIERO</t>
  </si>
  <si>
    <t>INSTITUTO NACIONAL DE ESTADÍSTICA</t>
  </si>
  <si>
    <t>UNIDAD DE ANÁLISIS DE POLÍTICAS SOCIALES Y ECONÓMICAS</t>
  </si>
  <si>
    <t>INSTITUTO NACIONAL DE REFORMA AGRARIA</t>
  </si>
  <si>
    <t>SERVICIO NACIONAL DE METEOROLOGÍA E HIDROLOGÍA</t>
  </si>
  <si>
    <t>SERV. NAL. DE REG. Y CONTROL DE LA COMER. DE MINERALES Y METALES</t>
  </si>
  <si>
    <t>INSTITUTO NACIONAL DE INNOVACIÓN AGROPECUARIA Y FORESTAL</t>
  </si>
  <si>
    <t>FONDO NACIONAL DE DESARROLLO FORESTAL</t>
  </si>
  <si>
    <t>INSUMOS BOLIVIA</t>
  </si>
  <si>
    <t>SERV. NAL. PARA LA SOSTENIBILIDAD EN SANEAMIENTO BÁSICO</t>
  </si>
  <si>
    <t>SERVICIO ESTATAL DE AUTONOMÍAS</t>
  </si>
  <si>
    <t>ZONA FRANCA COMERCIAL E INDUSTRIAL DE COBIJA</t>
  </si>
  <si>
    <t xml:space="preserve">SERVICIO GEOLÓGICO MINERO </t>
  </si>
  <si>
    <t>SERVICIO NACIONAL DE HIDROGRAFÍA NAVAL</t>
  </si>
  <si>
    <t>SERVICIO NACIONAL DE AEROFOTOGRAMETRÍA</t>
  </si>
  <si>
    <t>SERVICIO GEODÉSICO DE MAPAS</t>
  </si>
  <si>
    <t>CENTRAL DE ABASTECIMIENTO Y SUMINISTROS DE SALUD</t>
  </si>
  <si>
    <t>INSTITUTO NACIONAL DE SALUD OCUPACIONAL</t>
  </si>
  <si>
    <t>ENTIDAD EJECUTORA DE MEDIO AMBIENTE Y AGUA</t>
  </si>
  <si>
    <t>INSTITUTO DEL SEGURO AGRARIO</t>
  </si>
  <si>
    <t>DIREC. DPTAL. DE EDUCACIÓN  CHUQUISACA</t>
  </si>
  <si>
    <t>DIREC. DPTAL. DE EDUCACIÓN LA PAZ</t>
  </si>
  <si>
    <t>DIREC. DPTAL. DE EDUCACIÓN COCHABAMBA</t>
  </si>
  <si>
    <t>DIREC. DPTAL. DE EDUCACIÓN ORURO</t>
  </si>
  <si>
    <t>DIREC. DPTAL. DE EDUCACIÓN POTOSÍ</t>
  </si>
  <si>
    <t>DIREC. DPTAL. DE EDUCACIÓN TARIJA</t>
  </si>
  <si>
    <t>DIREC. DPTAL. DE EDUCACIÓN SANTA CRUZ</t>
  </si>
  <si>
    <t>DIREC. DPTAL. DE EDUCACIÓN BENI</t>
  </si>
  <si>
    <t>DIREC. DPTAL. DE EDUCACIÓN PANDO</t>
  </si>
  <si>
    <t>OFICINA TÉCNICA NACIONAL DE LOS RÍOS PILCOMAYO Y BERMEJO</t>
  </si>
  <si>
    <t>ADUANA NACIONAL</t>
  </si>
  <si>
    <t>FONDO NACIONAL DE INVERSIÓN PRODUCTIVA Y SOCIAL</t>
  </si>
  <si>
    <t>SERVICIO NACIONAL DE RIEGO</t>
  </si>
  <si>
    <t>SERVICIO DE IMPUESTOS NACIONALES</t>
  </si>
  <si>
    <t>ADMINISTRADORA BOLIVIANA DE CARRETERAS</t>
  </si>
  <si>
    <t>VÍAS BOLIVIA</t>
  </si>
  <si>
    <t>FUNDACIÓN CULTURAL DEL BANCO CENTRAL DE BOLIVIA</t>
  </si>
  <si>
    <t>UNIV. INDÍGENA BOL. COMUN. INTERCULTL PROD. TUPAK KATARI</t>
  </si>
  <si>
    <t>UNIV. INDÍGENA BOL. COMUN. INTERCULT PROD. CASIMIRO HUANCA</t>
  </si>
  <si>
    <t>UNIV. INDÍGENA BOL. COMUN. INTERCULT PROD. APIAGUAIKI TUPA</t>
  </si>
  <si>
    <t>SERVICIO DEPARTAMENTAL DE RIEGO - CHUQUISACA</t>
  </si>
  <si>
    <t>SERVICIO DEPARTAMENTAL DE RIEGO - LA PAZ</t>
  </si>
  <si>
    <t>SERVICIO DEPARTAMENTAL DE RIEGO - COCHABAMBA</t>
  </si>
  <si>
    <t>SERVICIO DEPARTAMENTAL DE RIEGO - ORURO</t>
  </si>
  <si>
    <t>SERVICIO DEPARTAMENTAL DE RIEGO - POTOSÍ</t>
  </si>
  <si>
    <t>SERVICIO DEPARTAMENTAL DE RIEGO - TARIJA</t>
  </si>
  <si>
    <t>AUTORIDAD DE FISCALIZACIÓN DEL JUEGO</t>
  </si>
  <si>
    <t>AUTORIDAD DE REGULACIÓN Y FISCALIZACIÓN DE TELECOMUNICACIONES Y TRANSPORTES</t>
  </si>
  <si>
    <t>AUTORIDAD DE FISC Y CTROL SOC DE AGUA POTABLE SANEAM.BÁSICO</t>
  </si>
  <si>
    <t>AUTORIDAD DE FISCALIZAC. Y CONTROL SOC DE BOSQUES Y TIERRAS</t>
  </si>
  <si>
    <t>AUTORIDAD DE FISCALIZACIÓN Y CONTROL DE PENSIONES Y SEGUROS - APS</t>
  </si>
  <si>
    <t>AUTORIDAD DE FISCALIZACIÓN Y CONTROL SOCIAL DE ELECTRICIDAD</t>
  </si>
  <si>
    <t>AUTORIDAD DE FISCALIZACIÓN DE EMPRESAS</t>
  </si>
  <si>
    <t>ESCUELA BOLIVIANA INTERCULTURAL DE MÚSICA</t>
  </si>
  <si>
    <t>SERVICIO GENERAL DE IDENTIFICACIÓN PERSONAL</t>
  </si>
  <si>
    <t>AGENCIA ESTATAL DE VIVIENDA</t>
  </si>
  <si>
    <t>ESCUELA DE JUECES DEL ESTADO</t>
  </si>
  <si>
    <t>INSTITUTO PLURINACIONAL DE ESTUDIO DE LENGUAS Y CULTURAS</t>
  </si>
  <si>
    <t>MUTUAL DE SERVICIOS AL POLICÍA</t>
  </si>
  <si>
    <t>UNIDAD DE INVESTIGACIONES FINANCIERAS</t>
  </si>
  <si>
    <t>AUTORIDAD DE FISCALIZACIÓN Y CONTROL DE COOPERATIVAS</t>
  </si>
  <si>
    <t>AUTORIDAD PLURINACIONAL DE LA MADRE TIERRA</t>
  </si>
  <si>
    <t>CENTRO DE INV.ARQUEOLÓGICAS,ANTROPOLÓGICAS Y ADM.DE TIWANAKU</t>
  </si>
  <si>
    <t>CENTRO INTERNACIONAL DE LA QUINUA</t>
  </si>
  <si>
    <t>FONDO DE DESARROLLO INDIGENA</t>
  </si>
  <si>
    <t>AGENCIA DE GOBIERNO ELECTRÓNICO Y TECNOLOGÍAS DE INFORMACIÓN Y COMUNICACIÓN</t>
  </si>
  <si>
    <t>COMITÉ ORGANIZADOR DE LOS XI JUEGOS SURAMERICANOS COCHABAMBA 2018</t>
  </si>
  <si>
    <t>AGENCIA BOLIVIANA DE ENERGÍA NUCLEAR</t>
  </si>
  <si>
    <t>SERVICIO NACIONAL TEXTIL</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</si>
  <si>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</si>
  <si>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</si>
  <si>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</si>
  <si>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</si>
  <si>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</si>
  <si>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AUTORIDAD DE SUPERVISIÓN DE LA SEGURIDAD SOCIAL DE CORTO PLAZO</t>
  </si>
  <si>
    <t>CORPORACIÓN DEL SEGURO SOCIAL MILITAR</t>
  </si>
  <si>
    <t>CAJA NACIONAL DE SALUD</t>
  </si>
  <si>
    <t>CAJA PETROLERA DE SALUD</t>
  </si>
  <si>
    <t>CAJA BANCARIA ESTATAL DE SALUD</t>
  </si>
  <si>
    <t>CAJA DE SALUD DEL SERVICIO NAL. DE CAMINOS Y RAMAS ANEXAS</t>
  </si>
  <si>
    <t>CAJA DE SALUD CORDES</t>
  </si>
  <si>
    <t>SEGURO SOCIAL UNIVERSITARIO DE COCHABAMBA</t>
  </si>
  <si>
    <t>SEGURO SOCIAL UNIVERSITARIO DE ORURO</t>
  </si>
  <si>
    <t>SEGURO SOCIAL UNIVERSITARIO DE SANTA CRUZ</t>
  </si>
  <si>
    <t>SEGURO SOCIAL UNIVERSITARIO DE SUCRE</t>
  </si>
  <si>
    <t>SEGURO SOCIAL UNIVERSITARIO DE LA PAZ</t>
  </si>
  <si>
    <t>SEGURO SOCIAL UNIVERSITARIO DE TARIJA</t>
  </si>
  <si>
    <t>SEGURO SOCIAL UNIVERSITARIO DE POTOSÍ</t>
  </si>
  <si>
    <t>SEGURO SOCIAL UNIVERSITARIO DE BENI</t>
  </si>
  <si>
    <t>SEGURO INTEGRAL DE SALUD</t>
  </si>
  <si>
    <t>ADM.DE AEROPUERTOS Y SERVICIOS AUXILIARES A LA NAVEG. AÉREA</t>
  </si>
  <si>
    <t>YACIMIENTOS PETROLÍFEROS FISCALES BOLIVIANOS</t>
  </si>
  <si>
    <t>EMPRESA NACIONAL DE ELECTRICIDAD</t>
  </si>
  <si>
    <t>CORPORACIÓN MINERA DE BOLIVIA</t>
  </si>
  <si>
    <t>EMPRESA METALÚRGICA VINTO - NACIONALIZADA</t>
  </si>
  <si>
    <t>EMPRESA NACIONAL DE FERROCARRILES - RESIDUAL</t>
  </si>
  <si>
    <t>EMPRESA DE CORREOS DE BOLIVIA</t>
  </si>
  <si>
    <t>TRANSPORTES AÉREOS BOLIVIANOS</t>
  </si>
  <si>
    <t>BOLIVIA TV</t>
  </si>
  <si>
    <t>CORPORACIÓN DE LAS FUERZAS ARMADAS P/ EL DES. NACIONAL</t>
  </si>
  <si>
    <t>EMPRESA NAVIERA BOLIVIANA</t>
  </si>
  <si>
    <t>EMPRESA DE APOYO A LA PRODUCCIÓN DE ALIMENTOS</t>
  </si>
  <si>
    <t>EMPRESA SIDERÚRGICA DEL MUTÚN</t>
  </si>
  <si>
    <t>EMPRESA PÚBLICA NACIONAL ESTRATÉGICA LÁCTEOS DE BOLIVIA</t>
  </si>
  <si>
    <t>EMPRESA PÚBLICA NACIONAL ESTRATÉGICA CARTONES DE BOLIVIA</t>
  </si>
  <si>
    <t>BOLIVIANA DE AVIACIÓN</t>
  </si>
  <si>
    <t>DEPÓSITOS ADUANEROS BOLIVIANOS</t>
  </si>
  <si>
    <t>EMPRESA BOLIVIANA DE ALMENDRAS Y DERIVADOS</t>
  </si>
  <si>
    <t>EMPRESA BOLIVIANA DE INDUSTRIALIZACION DE HIDROCARBUROS</t>
  </si>
  <si>
    <t>AGENCIA BOLIVIANA ESPACIAL</t>
  </si>
  <si>
    <t>EMPRESA AZUCARERA SAN BUENAVENTURA</t>
  </si>
  <si>
    <t>EMPRESA ESTRATÉGICA BOLIVIANA DE CONSTRUCCIÓN Y CONSERVACIÓN DE INFRAESTRUCTURA CIVIL</t>
  </si>
  <si>
    <t>EMPRESA PÚBLICA "QUIPUS"</t>
  </si>
  <si>
    <t>EMPRESA ESTATAL DE TRANSPORTE POR CABLE "MI TELEFÉRICO"</t>
  </si>
  <si>
    <t>EMPRESA ESTATAL "BOLIVIANA DE TURISMO"</t>
  </si>
  <si>
    <t>EMPRESA PÚBLICA YACANA</t>
  </si>
  <si>
    <t>ADMINISTRACIÓN DE SERVICIOS PORTUARIOS - BOLIVIA</t>
  </si>
  <si>
    <t>GESTORA PÚBLICA DE LA SEGURIDAD SOCIAL DE LARGO PLAZO</t>
  </si>
  <si>
    <t xml:space="preserve">EMPRESA PÚBLICA TRANSPORTE AÉREO MILITAR </t>
  </si>
  <si>
    <t>EMPRESA PÚBLICA NACIONAL ESTRATÉGICA DE YACIMIENTOS DE LITIO BOLIVIANOS</t>
  </si>
  <si>
    <t>EMPRESA PÚBLICA "EDITORIAL DEL ESTADO PLURINACIONAL DE BOLIVIA"</t>
  </si>
  <si>
    <t>EMPRESA BOLIVIANA DE ALIMENTOS Y DERIVADOS</t>
  </si>
  <si>
    <t>EMPRESA MISICUNI</t>
  </si>
  <si>
    <t>EMPRESA PÚB. DEPTAL. HOTEL TERMINAL-TERMINAL DE BUSES ORURO</t>
  </si>
  <si>
    <t>ASAMBLEA LEGISLATIVA PLURINACIONAL</t>
  </si>
  <si>
    <t>ÓRGANO JUDICIAL</t>
  </si>
  <si>
    <t>TRIBUNAL CONSTITUCIONAL PLURINACIONAL</t>
  </si>
  <si>
    <t>ÓRGANO ELECTORAL PLURINACIONAL</t>
  </si>
  <si>
    <t>CONTRALORIA GENERAL DEL ESTADO</t>
  </si>
  <si>
    <t>MINISTERIO PÚBLICO</t>
  </si>
  <si>
    <t>DEFENSORIA DEL PUEBLO</t>
  </si>
  <si>
    <t>PROCURADURIA GENERAL DEL ESTADO</t>
  </si>
  <si>
    <t>EMPRESA TARIJEÑA DEL GAS</t>
  </si>
  <si>
    <t>SERVICIO AUTÓNOMO MUNICIPAL DE AGUA POTABLE Y ALCANTARILLADO</t>
  </si>
  <si>
    <t>SERVICIO MUNICIPAL DE AGUA POTABLE Y ALCANTARILLADO</t>
  </si>
  <si>
    <t>EMPRESA LOCAL DE AGUA POTABLE Y ALCANTARILLADO SUCRE</t>
  </si>
  <si>
    <t>ADMINISTRACIÓN AUTÓNOMA PARA OBRAS SANITARIAS - POTOSÍ</t>
  </si>
  <si>
    <t>SERVICIO LOCAL DE ACUEDUCTOS Y ALCANTARILLADO - ORURO</t>
  </si>
  <si>
    <t>FONDO NACIONAL DE DESARROLLO REGIONAL</t>
  </si>
  <si>
    <t>FONDO DE DESARROLLO DEL SIST.FIN. Y APOYO AL SEC.PRODUCTIVO</t>
  </si>
  <si>
    <t>FONDO ROTATORIO DE FOMENTO PRODUCTIVO REGIONAL</t>
  </si>
  <si>
    <t>GOBIERNO AUTÓNOMO DEPARTAMENTAL DE CHUQUISACA</t>
  </si>
  <si>
    <t>GOBIERNO AUTÓNOMO DEPARTAMENTAL DE LA PAZ</t>
  </si>
  <si>
    <t>GOBIERNO AUTÓNOMO DEPARTAMENTAL DE COCHABAMBA</t>
  </si>
  <si>
    <t>GOBIERNO AUTÓNOMO DEPARTAMENTAL DE ORURO</t>
  </si>
  <si>
    <t>GOBIERNO AUTÓNOMO DEPARTAMENTAL DE POTOSÍ</t>
  </si>
  <si>
    <t>GOBIERNO AUTÓNOMO DEPARTAMENTAL DE TARIJA</t>
  </si>
  <si>
    <t>GOBIERNO AUTÓNOMO DEPARTAMENTAL DE SANTA CRUZ</t>
  </si>
  <si>
    <t>GOBIERNO AUTÓNOMO DEPARTAMENTAL DEL BENI</t>
  </si>
  <si>
    <t>GOBIERNO AUTÓNOMO DEPARTAMENTAL DE PANDO</t>
  </si>
  <si>
    <t>BANCO CENTRAL DE BOLIVIA</t>
  </si>
  <si>
    <t>GOBIERNO AUTÓNOMO MUNICIPAL DE SUCRE</t>
  </si>
  <si>
    <t>GOBIERNO AUTÓNOMO MUNICIPAL DE YOTALA</t>
  </si>
  <si>
    <t>GOBIERNO AUTÓNOMO MUNICIPAL DE POROMA</t>
  </si>
  <si>
    <t>GOBIERNO AUTÓNOMO MUNICIPAL DE VILLA AZURDUY</t>
  </si>
  <si>
    <t>GOBIERNO AUTÓNOMO MUNICIPAL DE TARVITA (VILLA ORÍAS)</t>
  </si>
  <si>
    <t>GOBIERNO AUTÓNOMO MUNICIPAL DE VILLA ZUDAÑEZ (TACOPAYA)</t>
  </si>
  <si>
    <t>GOBIERNO AUTÓNOMO MUNICIPAL DE PRESTO</t>
  </si>
  <si>
    <t>GOBIERNO AUTÓNOMO MUNICIPAL DE VILLA MOJOCOYA</t>
  </si>
  <si>
    <t>GOBIERNO AUTÓNOMO MUNICIPAL DE ICLA</t>
  </si>
  <si>
    <t>GOBIERNO AUTÓNOMO MUNICIPAL DE PADILLA</t>
  </si>
  <si>
    <t>GOBIERNO AUTÓNOMO MUNICIPAL DE TOMINA</t>
  </si>
  <si>
    <t>GOBIERNO AUTÓNOMO MUNICIPAL DE SOPACHUY</t>
  </si>
  <si>
    <t>GOBIERNO AUTÓNOMO MUNICIPAL DE VILLA ALCALÁ</t>
  </si>
  <si>
    <t>GOBIERNO AUTÓNOMO MUNICIPAL DE EL VILLAR</t>
  </si>
  <si>
    <t>GOBIERNO AUTÓNOMO MUNICIPAL DE MONTEAGUDO</t>
  </si>
  <si>
    <t>GOBIERNO AUTÓNOMO MUNICIPAL DE SAN PABLO DE HUACARETA</t>
  </si>
  <si>
    <t>GOBIERNO AUTÓNOMO MUNICIPAL DE TARABUCO</t>
  </si>
  <si>
    <t>GOBIERNO AUTÓNOMO MUNICIPAL DE YAMPARÁEZ</t>
  </si>
  <si>
    <t>GOBIERNO AUTÓNOMO MUNICIPAL DE CAMARGO</t>
  </si>
  <si>
    <t>GOBIERNO AUTÓNOMO MUNICIPAL DE SAN LUCAS</t>
  </si>
  <si>
    <t>GOBIERNO AUTÓNOMO MUNICIPAL DE INCAHUASI</t>
  </si>
  <si>
    <t>GOBIERNO AUTÓNOMO MUNICIPAL DE VILLA SERRANO</t>
  </si>
  <si>
    <t>GOBIERNO AUTÓNOMO MUNICIPAL DE CAMATAQUI (VILLA ABECIA)</t>
  </si>
  <si>
    <t>GOBIERNO AUTÓNOMO MUNICIPAL DE CULPINA</t>
  </si>
  <si>
    <t>GOBIERNO AUTÓNOMO MUNICIPAL DE LAS CARRERAS</t>
  </si>
  <si>
    <t>GOBIERNO AUTÓNOMO MUNICIPAL DE VILLA VACA GUZMÁN</t>
  </si>
  <si>
    <t>GOBIERNO AUTÓNOMO MUNICIPAL DE VILLA DE HUACAYA</t>
  </si>
  <si>
    <t>GOBIERNO AUTÓNOMO MUNICIPAL DE MACHARETI</t>
  </si>
  <si>
    <t>GOBIERNO AUTÓNOMO MUNICIPAL DE VILLA CHARCAS</t>
  </si>
  <si>
    <t>GOBIERNO AUTÓNOMO MUNICIPAL DE LA PAZ</t>
  </si>
  <si>
    <t>GOBIERNO AUTÓNOMO MUNICIPAL DE PALCA</t>
  </si>
  <si>
    <t>GOBIERNO AUTÓNOMO MUNICIPAL DE MECAPACA</t>
  </si>
  <si>
    <t>GOBIERNO AUTÓNOMO MUNICIPAL DE ACHOCALLA</t>
  </si>
  <si>
    <t>GOBIERNO AUTÓNOMO MUNICIPAL DE EL ALTO DE LA PAZ</t>
  </si>
  <si>
    <t>GOBIERNO AUTÓNOMO MUNICIPAL DE VIACHA</t>
  </si>
  <si>
    <t>GOBIERNO AUTÓNOMO MUNICIPAL DE GUAQUI</t>
  </si>
  <si>
    <t>GOBIERNO AUTÓNOMO MUNICIPAL DE TIAHUANACU</t>
  </si>
  <si>
    <t>GOBIERNO AUTÓNOMO MUNICIPAL DE DESAGUADERO</t>
  </si>
  <si>
    <t>GOBIERNO AUTÓNOMO MUNICIPAL DE CARANAVI</t>
  </si>
  <si>
    <t>GOBIERNO AUTÓNOMO MUNICIPAL DE SICA SICA (VILLA AROMA)</t>
  </si>
  <si>
    <t>GOBIERNO AUTÓNOMO MUNICIPAL DE UMALA</t>
  </si>
  <si>
    <t>GOBIERNO AUTÓNOMO MUNICIPAL DE AYO AYO</t>
  </si>
  <si>
    <t>GOBIERNO AUTÓNOMO MUNICIPAL DE CALAMARCA</t>
  </si>
  <si>
    <t>GOBIERNO AUTÓNOMO MUNICIPAL DE PATACAMAYA</t>
  </si>
  <si>
    <t>GOBIERNO AUTÓNOMO MUNICIPAL DE COLQUENCHA</t>
  </si>
  <si>
    <t>GOBIERNO AUTÓNOMO MUNICIPAL DE COLLANA</t>
  </si>
  <si>
    <t>GOBIERNO AUTÓNOMO MUNICIPAL DE INQUISIVI</t>
  </si>
  <si>
    <t>GOBIERNO AUTÓNOMO MUNICIPAL DE QUIME</t>
  </si>
  <si>
    <t>GOBIERNO AUTÓNOMO MUNICIPAL DE CAJUATA</t>
  </si>
  <si>
    <t>GOBIERNO AUTÓNOMO MUNICIPAL DE COLQUIRI</t>
  </si>
  <si>
    <t>GOBIERNO AUTÓNOMO MUNICIPAL DE ICHOCA</t>
  </si>
  <si>
    <t>GOBIERNO AUTÓNOMO MUNICIPAL DE VILLA LIBERTAD LICOMA</t>
  </si>
  <si>
    <t>GOBIERNO AUTÓNOMO MUNICIPAL DE ACHACACHI</t>
  </si>
  <si>
    <t>GOBIERNO AUTÓNOMO MUNICIPAL DE ANCORAIMES</t>
  </si>
  <si>
    <t>GOBIERNO AUTÓNOMO MUNICIPAL DE SORATA</t>
  </si>
  <si>
    <t>GOBIERNO AUTÓNOMO MUNICIPAL DE GUANAY</t>
  </si>
  <si>
    <t>GOBIERNO AUTÓNOMO MUNICIPAL DE TACACOMA</t>
  </si>
  <si>
    <t>GOBIERNO AUTÓNOMO MUNICIPAL DE TIPUANI</t>
  </si>
  <si>
    <t>GOBIERNO AUTÓNOMO MUNICIPAL DE QUIABAYA</t>
  </si>
  <si>
    <t>GOBIERNO AUTÓNOMO MUNICIPAL DE COMBAYA</t>
  </si>
  <si>
    <t>GOBIERNO AUTÓNOMO MUNICIPAL DE COPACABANA</t>
  </si>
  <si>
    <t>GOBIERNO AUTÓNOMO MUNICIPAL DE SAN PEDRO DE TIQUINA</t>
  </si>
  <si>
    <t>GOBIERNO AUTÓNOMO MUNICIPAL DE TITO YUPANQUI</t>
  </si>
  <si>
    <t>GOBIERNO AUTÓNOMO MUNICIPAL DE CHUMA</t>
  </si>
  <si>
    <t>GOBIERNO AUTÓNOMO MUNICIPAL DE AYATA</t>
  </si>
  <si>
    <t>GOBIERNO AUTÓNOMO MUNICIPAL DE AUCAPATA</t>
  </si>
  <si>
    <t>GOBIERNO AUTÓNOMO MUNICIPAL DE COROCORO</t>
  </si>
  <si>
    <t>GOBIERNO AUTÓNOMO MUNICIPAL DE CAQUIAVIRI</t>
  </si>
  <si>
    <t>GOBIERNO AUTÓNOMO MUNICIPAL DE CALACOTO</t>
  </si>
  <si>
    <t>GOBIERNO AUTÓNOMO MUNICIPAL DE COMANCHE</t>
  </si>
  <si>
    <t>GOBIERNO AUTÓNOMO MUNICIPAL DE CHARAÑA</t>
  </si>
  <si>
    <t>GOBIERNO AUTÓNOMO MUNICIPAL DE WALDO BALLIVIÁN</t>
  </si>
  <si>
    <t>GOBIERNO AUTÓNOMO MUNICIPAL DE NAZACARA DE PACAJES</t>
  </si>
  <si>
    <t>GOBIERNO AUTÓNOMO MUNICIPAL DE SANTIAGO DE CALLAPA</t>
  </si>
  <si>
    <t>GOBIERNO AUTÓNOMO MUNICIPAL DE PUERTO ACOSTA</t>
  </si>
  <si>
    <t>GOBIERNO AUTÓNOMO MUNICIPAL DE MOCOMOCO</t>
  </si>
  <si>
    <t>GOBIERNO AUTÓNOMO MUNICIPAL DE CARABUCO</t>
  </si>
  <si>
    <t>GOBIERNO AUTÓNOMO MUNICIPAL DE APOLO</t>
  </si>
  <si>
    <t>GOBIERNO AUTÓNOMO MUNICIPAL DE PELECHUCO</t>
  </si>
  <si>
    <t>GOBIERNO AUTÓNOMO MUNICIPAL DE LURIBAY</t>
  </si>
  <si>
    <t>GOBIERNO AUTÓNOMO MUNICIPAL DE SAPAHAQUI</t>
  </si>
  <si>
    <t>GOBIERNO AUTÓNOMO MUNICIPAL DE YACO</t>
  </si>
  <si>
    <t>GOBIERNO AUTÓNOMO MUNICIPAL DE MALLA</t>
  </si>
  <si>
    <t>GOBIERNO AUTÓNOMO MUNICIPAL DE CAIROMA</t>
  </si>
  <si>
    <t>GOBIERNO AUTÓNOMO MUNICIPAL DE CHULUMANI (VILLA DE LA LIBERTAD)</t>
  </si>
  <si>
    <t>GOBIERNO AUTÓNOMO MUNICIPAL DE IRUPANA (VILLA DE LANZA)</t>
  </si>
  <si>
    <t>GOBIERNO AUTÓNOMO MUNICIPAL DE YANACACHI</t>
  </si>
  <si>
    <t>GOBIERNO AUTÓNOMO MUNICIPAL DE PALOS BLANCOS</t>
  </si>
  <si>
    <t>GOBIERNO AUTÓNOMO MUNICIPAL DE LA ASUNTA</t>
  </si>
  <si>
    <t>GOBIERNO AUTÓNOMO MUNICIPAL DE PUCARANI</t>
  </si>
  <si>
    <t>GOBIERNO AUTÓNOMO MUNICIPAL DE LAJA</t>
  </si>
  <si>
    <t>GOBIERNO AUTÓNOMO MUNICIPAL DE BATALLAS</t>
  </si>
  <si>
    <t>GOBIERNO AUTÓNOMO MUNICIPAL DE PUERTO PÉREZ</t>
  </si>
  <si>
    <t>GOBIERNO AUTÓNOMO MUNICIPAL DE COROICO</t>
  </si>
  <si>
    <t>GOBIERNO AUTÓNOMO MUNICIPAL DE CORIPATA</t>
  </si>
  <si>
    <t>GOBIERNO AUTÓNOMO MUNICIPAL DE IXIAMAS</t>
  </si>
  <si>
    <t>GOBIERNO AUTÓNOMO MUNICIPAL DE SAN BUENAVENTURA</t>
  </si>
  <si>
    <t>GOBIERNO AUTÓNOMO MUNICIPAL DE GENERAL JUAN JOSÉ PÉREZ (CHARAZANI)</t>
  </si>
  <si>
    <t>GOBIERNO AUTÓNOMO MUNICIPAL DE CURVA</t>
  </si>
  <si>
    <t>GOBIERNO AUTÓNOMO MUNICIPAL DE SAN PEDRO DE CURAHUARA</t>
  </si>
  <si>
    <t>GOBIERNO AUTÓNOMO MUNICIPAL DE PAPEL PAMPA</t>
  </si>
  <si>
    <t>GOBIERNO AUTÓNOMO MUNICIPAL DE CHACARILLA</t>
  </si>
  <si>
    <t>GOBIERNO AUTÓNOMO MUNICIPAL DE SANTIAGO DE MACHACA</t>
  </si>
  <si>
    <t>GOBIERNO AUTÓNOMO MUNICIPAL DE CATACORA</t>
  </si>
  <si>
    <t>GOBIERNO AUTÓNOMO MUNICIPAL DE MAPIRI</t>
  </si>
  <si>
    <t>GOBIERNO AUTÓNOMO MUNICIPAL DE TEOPONTE</t>
  </si>
  <si>
    <t>GOBIERNO AUTÓNOMO MUNICIPAL DE SAN ANDRÉS DE MACHACA</t>
  </si>
  <si>
    <t>GOBIERNO AUTÓNOMO MUNICIPAL DE JESÚS DE MACHACA</t>
  </si>
  <si>
    <t>GOBIERNO AUTÓNOMO MUNICIPAL DE TARACO</t>
  </si>
  <si>
    <t>GOBIERNO AUTÓNOMO MUNICIPAL DE HUARINA</t>
  </si>
  <si>
    <t>GOBIERNO AUTÓNOMO MUNICIPAL DE SANTIAGO DE HUATA</t>
  </si>
  <si>
    <t>GOBIERNO AUTÓNOMO MUNICIPAL DE ESCOMA</t>
  </si>
  <si>
    <t>GOBIERNO AUTÓNOMO MUNICIPAL DE HUMANATA</t>
  </si>
  <si>
    <t>GOBIERNO AUTÓNOMO MUNICIPAL DE ALTO BENI</t>
  </si>
  <si>
    <t>GOBIERNO AUTÓNOMO MUNICIPAL DE HUATAJATA</t>
  </si>
  <si>
    <t>GOBIERNO AUTÓNOMO MUNICIPAL DE CHUA COCANI</t>
  </si>
  <si>
    <t>GOBIERNO AUTÓNOMO MUNICIPAL DE COCHABAMBA</t>
  </si>
  <si>
    <t>GOBIERNO AUTÓNOMO MUNICIPAL DE QUILLACOLLO</t>
  </si>
  <si>
    <t>GOBIERNO AUTÓNOMO MUNICIPAL DE SIPE SIPE</t>
  </si>
  <si>
    <t>GOBIERNO AUTÓNOMO MUNICIPAL DE TIQUIPAYA</t>
  </si>
  <si>
    <t>GOBIERNO AUTÓNOMO MUNICIPAL DE VINTO</t>
  </si>
  <si>
    <t>GOBIERNO AUTÓNOMO MUNICIPAL DE COLCAPIRHUA</t>
  </si>
  <si>
    <t>GOBIERNO AUTÓNOMO MUNICIPAL DE AIQUILE</t>
  </si>
  <si>
    <t>GOBIERNO AUTÓNOMO MUNICIPAL DE PASORAPA</t>
  </si>
  <si>
    <t>GOBIERNO AUTÓNOMO MUNICIPAL DE OMEREQUE</t>
  </si>
  <si>
    <t>GOBIERNO AUTÓNOMO MUNICIPAL DE INDEPENDENCIA</t>
  </si>
  <si>
    <t>GOBIERNO AUTÓNOMO MUNICIPAL DE MOROCHATA</t>
  </si>
  <si>
    <t>GOBIERNO AUTÓNOMO MUNICIPAL DE SACABA</t>
  </si>
  <si>
    <t>GOBIERNO AUTÓNOMO MUNICIPAL DE COLOMI</t>
  </si>
  <si>
    <t>GOBIERNO AUTÓNOMO MUNICIPAL DE VILLA TUNARI</t>
  </si>
  <si>
    <t>GOBIERNO AUTÓNOMO MUNICIPAL DE PUNATA</t>
  </si>
  <si>
    <t>GOBIERNO AUTÓNOMO MUNICIPAL DE VILLA RIVERO</t>
  </si>
  <si>
    <t>GOBIERNO AUTÓNOMO MUNICIPAL DE SAN BENITO (VILLA JOSÉ QUINTÍN MENDOZA)</t>
  </si>
  <si>
    <t>GOBIERNO AUTÓNOMO MUNICIPAL DE TACACHI</t>
  </si>
  <si>
    <t>GOBIERNO AUTÓNOMO MUNICIPAL VILLA GUALBERTO VILLARROEL</t>
  </si>
  <si>
    <t>GOBIERNO AUTÓNOMO MUNICIPAL DE TARATA</t>
  </si>
  <si>
    <t>GOBIERNO AUTÓNOMO MUNICIPAL DE ANZALDO</t>
  </si>
  <si>
    <t>GOBIERNO AUTÓNOMO MUNICIPAL DE ARBIETO</t>
  </si>
  <si>
    <t>GOBIERNO AUTÓNOMO MUNICIPAL DE SACABAMBA</t>
  </si>
  <si>
    <t>GOBIERNO AUTÓNOMO MUNICIPAL DE CLIZA</t>
  </si>
  <si>
    <t>GOBIERNO AUTÓNOMO MUNICIPAL DE TOCO</t>
  </si>
  <si>
    <t>GOBIERNO AUTÓNOMO MUNICIPAL DE TOLATA</t>
  </si>
  <si>
    <t>GOBIERNO AUTÓNOMO MUNICIPAL DE CAPINOTA</t>
  </si>
  <si>
    <t>GOBIERNO AUTÓNOMO MUNICIPAL DE SANTIVAÑEZ</t>
  </si>
  <si>
    <t>GOBIERNO AUTÓNOMO MUNICIPAL DE SICAYA</t>
  </si>
  <si>
    <t>GOBIERNO AUTÓNOMO MUNICIPAL DE TAPACARI</t>
  </si>
  <si>
    <t>GOBIERNO AUTÓNOMO MUNICIPAL DE TOTORA</t>
  </si>
  <si>
    <t>GOBIERNO AUTÓNOMO MUNICIPAL DE POJO</t>
  </si>
  <si>
    <t>GOBIERNO AUTÓNOMO MUNICIPAL DE POCONA</t>
  </si>
  <si>
    <t>GOBIERNO AUTÓNOMO MUNICIPAL DE CHIMORÉ</t>
  </si>
  <si>
    <t>GOBIERNO AUTÓNOMO MUNICIPAL DE PUERTO VILLARROEL</t>
  </si>
  <si>
    <t>GOBIERNO AUTÓNOMO MUNICIPAL DE ARANI</t>
  </si>
  <si>
    <t>GOBIERNO AUTÓNOMO MUNICIPAL DE VACAS</t>
  </si>
  <si>
    <t>GOBIERNO AUTÓNOMO MUNICIPAL DE ARQUE</t>
  </si>
  <si>
    <t>GOBIERNO AUTÓNOMO MUNICIPAL DE TACOPAYA</t>
  </si>
  <si>
    <t>GOBIERNO AUTÓNOMO MUNICIPAL DE BOLIVAR</t>
  </si>
  <si>
    <t>GOBIERNO AUTÓNOMO MUNICIPAL DE TIRAQUE</t>
  </si>
  <si>
    <t>GOBIERNO AUTÓNOMO MUNICIPAL DE MIZQUE</t>
  </si>
  <si>
    <t>GOBIERNO AUTÓNOMO MUNICIPAL DE VILA VILA</t>
  </si>
  <si>
    <t>GOBIERNO AUTÓNOMO MUNICIPAL DE ALALAY</t>
  </si>
  <si>
    <t>GOBIERNO AUTÓNOMO MUNICIPAL DE ENTRE RIOS</t>
  </si>
  <si>
    <t>GOBIERNO AUTÓNOMO MUNICIPAL DE COCAPATA</t>
  </si>
  <si>
    <t>GOBIERNO AUTÓNOMO MUNICIPAL DE SHINAHOTA</t>
  </si>
  <si>
    <t>GOBIERNO AUTÓNOMO MUNICIPAL DE ORURO</t>
  </si>
  <si>
    <t>GOBIERNO AUTÓNOMO MUNICIPAL DE CARACOLLO</t>
  </si>
  <si>
    <t>GOBIERNO AUTÓNOMO MUNICIPAL DE EL CHORO</t>
  </si>
  <si>
    <t>GOBIERNO AUTÓNOMO MUNICIPAL DE CHALLAPATA</t>
  </si>
  <si>
    <t>GOBIERNO AUTÓNOMO MUNICIPAL DE SANTUARIO DE QUILLACAS</t>
  </si>
  <si>
    <t>GOBIERNO AUTÓNOMO MUNICIPAL DE HUANUNI</t>
  </si>
  <si>
    <t>GOBIERNO AUTÓNOMO MUNICIPAL DE MACHACAMARCA</t>
  </si>
  <si>
    <t>GOBIERNO AUTÓNOMO MUNICIPAL DE POOPÓ (VILLA POOPÓ)</t>
  </si>
  <si>
    <t>GOBIERNO AUTÓNOMO MUNICIPAL DE PAZÑA</t>
  </si>
  <si>
    <t>GOBIERNO AUTÓNOMO MUNICIPAL DE ANTEQUERA</t>
  </si>
  <si>
    <t>GOBIERNO AUTÓNOMO MUNICIPAL DE EUCALIPTUS</t>
  </si>
  <si>
    <t>GOBIERNO AUTÓNOMO MUNICIPAL DE SANTIAGO DE HUARI</t>
  </si>
  <si>
    <t>GOBIERNO AUTÓNOMO MUNICIPAL DE CORQUE</t>
  </si>
  <si>
    <t>GOBIERNO AUTÓNOMO MUNICIPAL DE CHOQUECOTA</t>
  </si>
  <si>
    <t>GOBIERNO AUTÓNOMO MUNICIPAL DE CURAHUARA DE CARANGAS</t>
  </si>
  <si>
    <t>GOBIERNO AUTÓNOMO MUNICIPAL DE TURCO</t>
  </si>
  <si>
    <t>GOBIERNO AUTÓNOMO MUNICIPAL DE HUACHACALLA</t>
  </si>
  <si>
    <t>GOBIERNO AUTÓNOMO MUNICIPAL DE ESCARA</t>
  </si>
  <si>
    <t>GOBIERNO AUTÓNOMO MUNICIPAL DE CRUZ DE MACHACAMARCA</t>
  </si>
  <si>
    <t>GOBIERNO AUTÓNOMO MUNICIPAL DE YUNGUYO DE LITORAL</t>
  </si>
  <si>
    <t>GOBIERNO AUTÓNOMO MUNICIPAL DE ESMERALDA</t>
  </si>
  <si>
    <t>GOBIERNO AUTÓNOMO MUNICIPAL DE TOLEDO</t>
  </si>
  <si>
    <t>GOBIERNO AUTÓNOMO MUNICIPAL DE ANDAMARCA (SANTIAGO DE ANDAMARCA)</t>
  </si>
  <si>
    <t>GOBIERNO AUTÓNOMO MUNICIPAL DE BELÉN DE ANDAMARCA</t>
  </si>
  <si>
    <t>GOBIERNO AUTÓNOMO MUNICIPAL DE SALINAS DE G. MENDOZA</t>
  </si>
  <si>
    <t>GOBIERNO AUTÓNOMO MUNICIPAL DE PAMPA AULLAGAS</t>
  </si>
  <si>
    <t>GOBIERNO AUTÓNOMO MUNICIPAL DE LA RIVERA</t>
  </si>
  <si>
    <t>GOBIERNO AUTÓNOMO MUNICIPAL DE TODOS SANTOS</t>
  </si>
  <si>
    <t>GOBIERNO AUTÓNOMO MUNICIPAL DE CARANGAS</t>
  </si>
  <si>
    <t>GOBIERNO AUTÓNOMO MUNICIPAL DE SABAYA</t>
  </si>
  <si>
    <t>GOBIERNO AUTÓNOMO MUNICIPAL DE COIPASA</t>
  </si>
  <si>
    <t>GOBIERNO AUTÓNOMO MUNICIPAL DE CHIPAYA</t>
  </si>
  <si>
    <t>GOBIERNO AUTÓNOMO MUNICIPAL DE HUAYLLAMARCA (SANTIAGO DE HUAYLLAMARCA)</t>
  </si>
  <si>
    <t>GOBIERNO AUTÓNOMO MUNICIPAL DE SORACACHI</t>
  </si>
  <si>
    <t>GOBIERNO AUTÓNOMO MUNICIPAL DE POTOSÍ</t>
  </si>
  <si>
    <t>GOBIERNO AUTÓNOMO MUNICIPAL DE TINGUIPAYA</t>
  </si>
  <si>
    <t>GOBIERNO AUTÓNOMO MUNICIPAL DE YOCALLA</t>
  </si>
  <si>
    <t>GOBIERNO AUTÓNOMO MUNICIPAL DE URMIRI</t>
  </si>
  <si>
    <t>GOBIERNO AUTÓNOMO MUNICIPAL DE UNCÍA</t>
  </si>
  <si>
    <t>GOBIERNO AUTÓNOMO MUNICIPAL DE CHAYANTA</t>
  </si>
  <si>
    <t>GOBIERNO AUTÓNOMO MUNICIPAL DE LLALLAGUA</t>
  </si>
  <si>
    <t>GOBIERNO AUTÓNOMO MUNICIPAL DE BETANZOS</t>
  </si>
  <si>
    <t>GOBIERNO AUTÓNOMO MUNICIPAL DE CHAQUI</t>
  </si>
  <si>
    <t>GOBIERNO AUTÓNOMO MUNICIPAL DE TACOBAMBA</t>
  </si>
  <si>
    <t>GOBIERNO AUTÓNOMO MUNICIPAL DE COLQUECHACA</t>
  </si>
  <si>
    <t>GOBIERNO AUTÓNOMO MUNICIPAL DE RAVELO</t>
  </si>
  <si>
    <t>GOBIERNO AUTÓNOMO MUNICIPAL DE POCOATA</t>
  </si>
  <si>
    <t>GOBIERNO AUTÓNOMO MUNICIPAL DE OCURÍ</t>
  </si>
  <si>
    <t>GOBIERNO AUTÓNOMO MUNICIPAL DE SAN PEDRO DE BUENA VISTA</t>
  </si>
  <si>
    <t>GOBIERNO AUTÓNOMO MUNICIPAL DE TORO TORO</t>
  </si>
  <si>
    <t>GOBIERNO AUTÓNOMO MUNICIPAL DE COTAGAITA</t>
  </si>
  <si>
    <t>GOBIERNO AUTÓNOMO MUNICIPAL DE VITICHI</t>
  </si>
  <si>
    <t>GOBIERNO AUTÓNOMO MUNICIPAL DE TUPIZA</t>
  </si>
  <si>
    <t>GOBIERNO AUTÓNOMO MUNICIPAL DE ATOCHA</t>
  </si>
  <si>
    <t>GOBIERNO AUTÓNOMO MUNICIPAL DE COLCHA"K" (VILLA MARTÍN)</t>
  </si>
  <si>
    <t>GOBIERNO AUTÓNOMO MUNICIPAL DE SAN PEDRO DE QUEMES</t>
  </si>
  <si>
    <t>GOBIERNO AUTÓNOMO MUNICIPAL DE SAN PABLO DE LÍPEZ</t>
  </si>
  <si>
    <t>GOBIERNO AUTÓNOMO MUNICIPAL DE MOJINETE</t>
  </si>
  <si>
    <t>GOBIERNO AUTÓNOMO MUNICIPAL DE SAN ANTONIO DE ESMORUCO</t>
  </si>
  <si>
    <t>GOBIERNO AUTÓNOMO MUNICIPAL DE SACACA (VILLA DE SACACA)</t>
  </si>
  <si>
    <t>GOBIERNO AUTÓNOMO MUNICIPAL DE CARIPUYO</t>
  </si>
  <si>
    <t>GOBIERNO AUTÓNOMO MUNICIPAL DE PUNA (VILLA TALAVERA)</t>
  </si>
  <si>
    <t>GOBIERNO AUTÓNOMO MUNICIPAL DE CAIZA "D"</t>
  </si>
  <si>
    <t>GOBIERNO AUTÓNOMO MUNICIPAL DE UYUNI</t>
  </si>
  <si>
    <t>GOBIERNO AUTÓNOMO MUNICIPAL DE TOMAVE</t>
  </si>
  <si>
    <t>GOBIERNO AUTÓNOMO MUNICIPAL DE PORCO</t>
  </si>
  <si>
    <t>GOBIERNO AUTÓNOMO MUNICIPAL DE ARAMPAMPA</t>
  </si>
  <si>
    <t>GOBIERNO AUTÓNOMO MUNICIPAL DE ACASIO</t>
  </si>
  <si>
    <t>GOBIERNO AUTÓNOMO MUNICIPAL DE LLICA</t>
  </si>
  <si>
    <t>GOBIERNO AUTÓNOMO MUNICIPAL DE TAHUA</t>
  </si>
  <si>
    <t>GOBIERNO AUTÓNOMO MUNICIPAL DE VILLAZÓN</t>
  </si>
  <si>
    <t>GOBIERNO AUTÓNOMO MUNICIPAL DE SAN AGUSTÍN</t>
  </si>
  <si>
    <t>GOBIERNO AUTÓNOMO MUNICIPAL DE CKOCHAS</t>
  </si>
  <si>
    <t>GOBIERNO AUTÓNOMO MUNICIPAL DE CHUQUIHUTA AYLLU JUCUMANI</t>
  </si>
  <si>
    <t>GOBIERNO AUTÓNOMO MUNICIPAL DE TARIJA</t>
  </si>
  <si>
    <t>GOBIERNO AUTÓNOMO MUNICIPAL DE PADCAYA</t>
  </si>
  <si>
    <t>GOBIERNO AUTÓNOMO MUNICIPAL DE BERMEJO</t>
  </si>
  <si>
    <t>GOBIERNO AUTÓNOMO MUNICIPAL DE YACUIBA</t>
  </si>
  <si>
    <t>GOBIERNO AUTÓNOMO MUNICIPAL DE CARAPARÍ</t>
  </si>
  <si>
    <t>GOBIERNO AUTÓNOMO MUNICIPAL DE VILLAMONTES</t>
  </si>
  <si>
    <t>GOBIERNO AUTÓNOMO MUNICIPAL DE URIONDO (CONCEPCIÓN)</t>
  </si>
  <si>
    <t>GOBIERNO AUTÓNOMO MUNICIPAL DE YUNCHARA</t>
  </si>
  <si>
    <t>GOBIERNO AUTÓNOMO MUNICIPAL DE SAN LORENZO</t>
  </si>
  <si>
    <t>GOBIERNO AUTÓNOMO MUNICIPAL DE EL PUENTE</t>
  </si>
  <si>
    <t>GOBIERNO AUTÓNOMO MUNICIPAL DE ENTRE RÍOS</t>
  </si>
  <si>
    <t>GOBIERNO AUTÓNOMO MUNICIPAL DE SANTA CRUZ DE LA SIERRA</t>
  </si>
  <si>
    <t>GOBIERNO AUTÓNOMO MUNICIPAL DE COTOCA</t>
  </si>
  <si>
    <t>GOBIERNO AUTÓNOMO MUNICIPAL DE PORONGO (AYACUCHO)</t>
  </si>
  <si>
    <t>GOBIERNO AUTÓNOMO MUNICIPAL DE LA GUARDIA</t>
  </si>
  <si>
    <t>GOBIERNO AUTÓNOMO MUNICIPAL DE EL TORNO</t>
  </si>
  <si>
    <t>GOBIERNO AUTÓNOMO MUNICIPAL DE WARNES</t>
  </si>
  <si>
    <t>GOBIERNO AUTÓNOMO MUNICIPAL DE SAN IGNACIO (SAN IGNACIO DE VELASCO)</t>
  </si>
  <si>
    <t>GOBIERNO AUTÓNOMO MUNICIPAL DE SAN MIGUEL (SAN MIGUEL DE VELASCO)</t>
  </si>
  <si>
    <t>GOBIERNO AUTÓNOMO MUNICIPAL DE SAN RAFAEL</t>
  </si>
  <si>
    <t>GOBIERNO AUTÓNOMO MUNICIPAL DE BUENA VISTA</t>
  </si>
  <si>
    <t>GOBIERNO AUTÓNOMO MUNICIPAL DE SAN CARLOS</t>
  </si>
  <si>
    <t>GOBIERNO AUTÓNOMO MUNICIPAL DE YAPACANÍ</t>
  </si>
  <si>
    <t>GOBIERNO AUTÓNOMO MUNICIPAL DE SAN JOSÉ</t>
  </si>
  <si>
    <t>GOBIERNO AUTÓNOMO MUNICIPAL DE PAILÓN</t>
  </si>
  <si>
    <t>GOBIERNO AUTÓNOMO MUNICIPAL DE ROBORÉ</t>
  </si>
  <si>
    <t>GOBIERNO AUTÓNOMO MUNICIPAL DE PORTACHUELO</t>
  </si>
  <si>
    <t>GOBIERNO AUTÓNOMO MUNICIPAL DE SANTA ROSA DEL SARA</t>
  </si>
  <si>
    <t>GOBIERNO AUTÓNOMO MUNICIPAL DE LAGUNILLAS</t>
  </si>
  <si>
    <t>GOBIERNO AUTÓNOMO MUNICIPAL DE CABEZAS</t>
  </si>
  <si>
    <t>GOBIERNO AUTÓNOMO MUNICIPAL DE CUEVO</t>
  </si>
  <si>
    <t>GOBIERNO AUTÓNOMO MUNICIPAL DE GUTIÉRREZ</t>
  </si>
  <si>
    <t>GOBIERNO AUTÓNOMO MUNICIPAL DE CAMIRI</t>
  </si>
  <si>
    <t>GOBIERNO AUTÓNOMO MUNICIPAL DE BOYUIBE</t>
  </si>
  <si>
    <t>GOBIERNO AUTÓNOMO MUNICIPAL DE VALLEGRANDE</t>
  </si>
  <si>
    <t>GOBIERNO AUTÓNOMO MUNICIPAL DE TRIGAL</t>
  </si>
  <si>
    <t>GOBIERNO AUTÓNOMO MUNICIPAL DE MORO MORO</t>
  </si>
  <si>
    <t>GOBIERNO AUTÓNOMO MUNICIPAL DE POSTRER VALLE</t>
  </si>
  <si>
    <t>GOBIERNO AUTÓNOMO MUNICIPAL DE PUCARA</t>
  </si>
  <si>
    <t>GOBIERNO AUTÓNOMO MUNICIPAL DE SAMAIPATA</t>
  </si>
  <si>
    <t>GOBIERNO AUTÓNOMO MUNICIPAL DE PAMPA GRANDE</t>
  </si>
  <si>
    <t>GOBIERNO AUTÓNOMO MUNICIPAL DE MAIRANA</t>
  </si>
  <si>
    <t>GOBIERNO AUTÓNOMO MUNICIPAL DE QUIRUSILLAS</t>
  </si>
  <si>
    <t>GOBIERNO AUTÓNOMO MUNICIPAL DE MONTERO</t>
  </si>
  <si>
    <t>GOBIERNO AUTÓNOMO MUNICIPAL DE GENERAL AGUSTÍN SAAVEDRA</t>
  </si>
  <si>
    <t>GOBIERNO AUTÓNOMO MUNICIPAL DE MINEROS</t>
  </si>
  <si>
    <t>GOBIERNO AUTÓNOMO MUNICIPAL DE CONCEPCIÓN</t>
  </si>
  <si>
    <t>GOBIERNO AUTÓNOMO MUNICIPAL DE SAN JAVIER</t>
  </si>
  <si>
    <t>GOBIERNO AUTÓNOMO MUNICIPAL DE SAN JULIÁN</t>
  </si>
  <si>
    <t>GOBIERNO AUTÓNOMO MUNICIPAL DE SAN MATÍAS</t>
  </si>
  <si>
    <t>GOBIERNO AUTÓNOMO MUNICIPAL DE COMARAPA</t>
  </si>
  <si>
    <t>GOBIERNO AUTÓNOMO MUNICIPAL DE SAIPINA</t>
  </si>
  <si>
    <t>GOBIERNO AUTÓNOMO MUNICIPAL DE PUERTO SUÁREZ</t>
  </si>
  <si>
    <t>GOBIERNO AUTÓNOMO MUNICIPAL DE PUERTO QUIJARRO</t>
  </si>
  <si>
    <t>GOBIERNO AUTÓNOMO MUNICIPAL DE ASCENCIÓN DE GUARAYOS</t>
  </si>
  <si>
    <t>GOBIERNO AUTÓNOMO MUNICIPAL DE URUBICHA</t>
  </si>
  <si>
    <t>GOBIERNO AUTÓNOMO MUNICIPAL DE OKINAWA UNO</t>
  </si>
  <si>
    <t>GOBIERNO AUTÓNOMO MUNICIPAL DE SAN ANTONIO DE LOMERIO</t>
  </si>
  <si>
    <t>GOBIERNO AUTÓNOMO MUNICIPAL DE SAN RAMÓN</t>
  </si>
  <si>
    <t>GOBIERNO AUTÓNOMO MUNICIPAL DE EL CARMEN RIVERO TÓRREZ</t>
  </si>
  <si>
    <t>GOBIERNO AUTÓNOMO MUNICIPAL DE SAN JUAN</t>
  </si>
  <si>
    <t>GOBIERNO AUTÓNOMO MUNICIPAL DE FERNÁNDEZ ALONSO</t>
  </si>
  <si>
    <t>GOBIERNO AUTÓNOMO MUNICIPAL DE SAN PEDRO</t>
  </si>
  <si>
    <t>GOBIERNO AUTÓNOMO MUNICIPAL DE CUATRO CAÑADAS</t>
  </si>
  <si>
    <t>GOBIERNO AUTÓNOMO MUNICIPAL DE COLPA BÉLGICA</t>
  </si>
  <si>
    <t>GOBIERNO AUTÓNOMO MUNICIPAL DE TRINIDAD</t>
  </si>
  <si>
    <t>GOBIERNO AUTÓNOMO MUNICIPAL DE RIBERALTA</t>
  </si>
  <si>
    <t>GOBIERNO AUTÓNOMO MUNICIPAL DE PUERTO GUAYARAMERÍN</t>
  </si>
  <si>
    <t>GOBIERNO AUTÓNOMO MUNICIPAL DE REYES</t>
  </si>
  <si>
    <t>GOBIERNO AUTÓNOMO MUNICIPAL DE PUERTO RURRENABAQUE</t>
  </si>
  <si>
    <t>GOBIERNO AUTÓNOMO MUNICIPAL DE SAN BORJA</t>
  </si>
  <si>
    <t>GOBIERNO AUTÓNOMO MUNICIPAL DE SANTA ROSA</t>
  </si>
  <si>
    <t>GOBIERNO AUTÓNOMO MUNICIPAL DE SANTA ANA</t>
  </si>
  <si>
    <t>GOBIERNO AUTÓNOMO MUNICIPAL DE SAN IGNACIO</t>
  </si>
  <si>
    <t>GOBIERNO AUTÓNOMO MUNICIPAL DE LORETO</t>
  </si>
  <si>
    <t>GOBIERNO AUTÓNOMO MUNICIPAL DE SAN ANDRÉS</t>
  </si>
  <si>
    <t>GOBIERNO AUTÓNOMO MUNICIPAL DE SAN JOAQUÍN</t>
  </si>
  <si>
    <t>GOBIERNO AUTÓNOMO MUNICIPAL DE PUERTO SÍLES</t>
  </si>
  <si>
    <t>GOBIERNO AUTÓNOMO MUNICIPAL DE MAGDALENA</t>
  </si>
  <si>
    <t>GOBIERNO AUTÓNOMO MUNICIPAL DE BAURES</t>
  </si>
  <si>
    <t>GOBIERNO AUTÓNOMO MUNICIPAL DE HUACARAJE</t>
  </si>
  <si>
    <t>GOBIERNO AUTÓNOMO MUNICIPAL DE EXALTACIÓN</t>
  </si>
  <si>
    <t>GOBIERNO AUTÓNOMO MUNICIPAL DE COBIJA</t>
  </si>
  <si>
    <t>GOBIERNO AUTÓNOMO MUNICIPAL DE PORVENIR</t>
  </si>
  <si>
    <t>GOBIERNO AUTÓNOMO MUNICIPAL DE BOLPEBRA</t>
  </si>
  <si>
    <t>GOBIERNO AUTÓNOMO MUNICIPAL DE BELLA FLOR</t>
  </si>
  <si>
    <t>GOBIERNO AUTÓNOMO MUNICIPAL DE PUERTO RICO</t>
  </si>
  <si>
    <t>GOBIERNO AUTÓNOMO MUNICIPAL DE FILADELFIA</t>
  </si>
  <si>
    <t>GOBIERNO AUTÓNOMO MUNICIPAL DE PUERTO GONZALO MORENO</t>
  </si>
  <si>
    <t>GOBIERNO AUTÓNOMO MUNICIPAL DE SENA</t>
  </si>
  <si>
    <t>GOBIERNO AUTÓNOMO MUNICIPAL DE SANTA ROSA DEL ABUNÁ</t>
  </si>
  <si>
    <t>GOBIERNO AUTÓNOMO MUNICIPAL DE INGAVI (HUMAITA)</t>
  </si>
  <si>
    <t>GOBIERNO AUTÓNOMO MUNICIPAL DE NUEVA ESPERANZA</t>
  </si>
  <si>
    <t>GOBIERNO AUTÓNOMO MUNICIPAL DE VILLA NUEVA (LOMA ALTA)</t>
  </si>
  <si>
    <t>GOBIERNO AUTÓNOMO MUNICIPAL DE SANTOS MERCADO</t>
  </si>
  <si>
    <t>EMPRESA MUNICIPAL DE GESTIÓN DE RESIDUOS SÓLIDOS</t>
  </si>
  <si>
    <t>EMPRESA MUNICIPAL DE AGUA POTABLE Y ALCANTARILLADO SACABA</t>
  </si>
  <si>
    <t>EMPRESA MUNICIPAL DE AREAS VERDES Y RECREACIÓN ALTERNATIVA</t>
  </si>
  <si>
    <t>SERVICIO DE ENCAUZAMIENTO DE RIOS (SEARPI)</t>
  </si>
  <si>
    <t xml:space="preserve">EMPRESA MUNICIPAL DE SERVICIO DE ASEO </t>
  </si>
  <si>
    <t>EMPRESA MUNICIPAL DE ÁREAS VERDES, PARQUES Y FORESTACIÓN</t>
  </si>
  <si>
    <t>EMPRESA MUNICIPAL DE ASFALTOS Y VÍAS</t>
  </si>
  <si>
    <t>ENTIDAD DESCENTRALIZADA UMMIPRE PROMAN</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</si>
  <si>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</si>
  <si>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</si>
  <si>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</si>
  <si>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</si>
  <si>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</si>
  <si>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</si>
  <si>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</si>
  <si>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</si>
  <si>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</si>
  <si>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Dirección General de Pensiones y Jubilaciones</t>
  </si>
  <si>
    <t>Universidad Pública de el Alto</t>
  </si>
  <si>
    <t>Universidad Autónoma del Beni José Ballivián</t>
  </si>
  <si>
    <t>Oficinatécnica para el Fortalecimiento de la Empresa Pública</t>
  </si>
  <si>
    <t>Dirección Estratégica de Reivindicacion Marítima, Silala y Recursos Hídricos Internacionales</t>
  </si>
  <si>
    <t>Direc. Dptal. de Educación la Paz</t>
  </si>
  <si>
    <t>Autoridad de Fiscalización del Juego</t>
  </si>
  <si>
    <t>Autoridad de Fiscalización de Empresas</t>
  </si>
  <si>
    <t>Comité Organizador de los Xi Juegos Suramericanos Cochabamba 2018</t>
  </si>
  <si>
    <t xml:space="preserve">Escuela Boliviana Intercultural de Danza </t>
  </si>
  <si>
    <t>Autoridad de Fiscalización y Control del Sistema Nacional de Salud</t>
  </si>
  <si>
    <t>Agencia de Infraestructura en Salud y Equipamiento Médico</t>
  </si>
  <si>
    <t>Agencia Boliviana de Correos "Correos de Bolivia"</t>
  </si>
  <si>
    <t>Comisión de la Verdad</t>
  </si>
  <si>
    <t>Caja de Salud Cordes</t>
  </si>
  <si>
    <t>Empresa de Correos de Bolivia</t>
  </si>
  <si>
    <t>Corporación de las Fuerzas Armadas P/ el Des. Nacional</t>
  </si>
  <si>
    <t>Empresa Pública Nacional Estratégica Lácteos de Bolivia</t>
  </si>
  <si>
    <t>Empresa Pública Nacional Estratégica Cartones de Bolivia</t>
  </si>
  <si>
    <t>Empresa Estatal de Transporte Por Cable "Mi Teleférico"</t>
  </si>
  <si>
    <t xml:space="preserve">Empresa Pública Transporte Aéreo Militar </t>
  </si>
  <si>
    <t>Empresa Boliviana de Alimentos y Derivados</t>
  </si>
  <si>
    <t>Defensoria del Pueblo</t>
  </si>
  <si>
    <t>Procuraduria General del Estado</t>
  </si>
  <si>
    <t>Gobierno Autónomo Municipal de el Villar</t>
  </si>
  <si>
    <t>Gobierno Autónomo Municipal de el Choro</t>
  </si>
  <si>
    <t>Gobierno Autónomo Municipal de la Rivera</t>
  </si>
  <si>
    <t>Gobierno Autónomo Municipal de Chuquihuta Ayllu Jucumani</t>
  </si>
  <si>
    <t>Gobierno Autónomo Municipal de el Puente</t>
  </si>
  <si>
    <t>Gobierno Autónomo Municipal de Santa Cruz de la Sierra</t>
  </si>
  <si>
    <t>Gobierno Autónomo Municipal de la Guardia</t>
  </si>
  <si>
    <t>Gobierno Autónomo Municipal de el Torno</t>
  </si>
  <si>
    <t>Servicio de Encauzamiento de Rios (Searpi)</t>
  </si>
  <si>
    <t>Empresa Municipal de Agua Potable y Alcantarillado Viacha</t>
  </si>
  <si>
    <t>Entidad Municipal de Aseo Urbano Sucre</t>
  </si>
  <si>
    <t>Empresa Municipal de Areas Verdes Sucre</t>
  </si>
  <si>
    <t>Empresa Pública Departamental Estratégica de Aguas - La Paz</t>
  </si>
  <si>
    <t>Empresa Publica Municipal de Servicios de Agua y Alcantarrillado Sanitario de Cobija</t>
  </si>
  <si>
    <t>Entidad Matadero Frigorifico Municipal de Tarija</t>
  </si>
  <si>
    <t>Entidad Aseo Municipal de Tarija</t>
  </si>
  <si>
    <t>Entidad Obras Publicas Municipales de Tarija</t>
  </si>
  <si>
    <t>Entidad Ordenamiento Territorial de Tarija</t>
  </si>
  <si>
    <t>Entidad Orden y Seguridad Ciudadana Municipal de Tarija</t>
  </si>
  <si>
    <t>Empresa Municipal Autonoma de Agua Potable y Alcantarillado  de Yacuiba</t>
  </si>
  <si>
    <t>Empresa Municipal de Agua Potable y Alcantarillado Sanitario de Uriondo</t>
  </si>
  <si>
    <t>Empresa Pública Departamental de Servicios Electricos Tarija - Setar</t>
  </si>
  <si>
    <t>Entidad Descentralizada Municipal Terminal de Buses La Paz</t>
  </si>
  <si>
    <t>Entidad Dirección de la Terminal de Buses de Tarija</t>
  </si>
  <si>
    <t>Entidad Descentralizada Municipal de Maquinaria y Equipo</t>
  </si>
  <si>
    <t>Empresa Pública Departamental Fábrica de Calaminas y Clavos Potosi</t>
  </si>
  <si>
    <t>Gobierno Autónomo Indígena Originario Campesino del Territorio de Raqaypampa</t>
  </si>
  <si>
    <t>Gaioc de la Nación Originaria Uru Chipaya</t>
  </si>
  <si>
    <t>Gaioc de Charagua Iyambae</t>
  </si>
  <si>
    <t>Gobierno Autónomo Regional del Gran Chaco</t>
  </si>
  <si>
    <t>CONSEJO SUPREMO DE DEFENSA PLURINACIONAL</t>
  </si>
  <si>
    <t>SECTOR PRIVADO</t>
  </si>
  <si>
    <t>Área de Contabilidad</t>
  </si>
  <si>
    <t/>
  </si>
  <si>
    <t>VCK</t>
  </si>
  <si>
    <t>00292012001 DEPOSITO DE EFECTIVO, DEPOSITANTE: EBER MAMANI, CONCEPTO: CONVENIO ENTRE VIAS BOLIVIA Y FEDERACION 1RO DE MAYO, CUENTA DE DEPOSITO: CUENTA UNICA DEL TESORO</t>
  </si>
  <si>
    <t>COBRO COSTOS DE PAPELERIA SEGUN TRANSFERENCIA DEL EXTERIOR POR ORDEN DE SOLGAS S.A. LIB. 00513062001 YPFB-OPERACIONES PLANTA DE SEPARACION DE LIQUIDOS RIO GRANDE</t>
  </si>
  <si>
    <t>COBRO COSTOS DE PAPELERIA POR REGULARIZACION DE TRANSFERENCIA DEL EXTERIOR POR ORDEN DE SKY LEASE I INC. LIB. 00512012001 AASANA CENTRAL-OFICINA NACIONAL</t>
  </si>
  <si>
    <t>COBRO COSTOS DE PAPELERIA SEGUN TRANSFERENCIA DEL EXTERIOR POR ORDEN DE UNIVERSAL WEATHER + AVIATION INC. LIB. 00512012001 AASANA CENTRAL-OFICINA NACIONAL</t>
  </si>
  <si>
    <t>Impuesto Directo A Los Hidrocarburos</t>
  </si>
  <si>
    <t>(*)  Para conocer el detalle de cada codigo se debe ingresar al PORTAL de la página del SIGEP.</t>
  </si>
  <si>
    <t>(**) Los importes correspondientes a operaciones CUT Dolares, se expresan en Moneda Nacional.</t>
  </si>
  <si>
    <t>00099021001 DEPOSITO DE EFECTIVO, DEPOSITANTE: VICTOR HUGO JOSE BRACAMONTE VALLE, CONCEPTO: DOBLE PERCEPCION, CUENTA DE DEPOSITO: CUENTA UNICA DEL TESORO</t>
  </si>
  <si>
    <t>Lic. Gonzalo Mondaca Michel</t>
  </si>
  <si>
    <t>Jefe de la Unidad de Contabilidad y Cuentas Fiscales
Dirección General de Contabilidad Fiscal
Ministerio de Economía y Finanzas Publicas</t>
  </si>
  <si>
    <t>Responsable  del Área de Conciliación y Recolección de Datos
Unidad de Contabilidad y Cuentas Fiscales
Dirección General de Contabilidad Fiscal</t>
  </si>
  <si>
    <t>00512012001</t>
  </si>
  <si>
    <t>10000028891146</t>
  </si>
  <si>
    <t>MINISTERIO DE EDUCACIÓN -ESFM ÁNGEL MENDOZA JUSTINIANO - CUENTA RECAUDADORA</t>
  </si>
  <si>
    <t>00099021001 DEPOSITO DE EFECTIVO, DEPOSITANTE: JANETTE JULIETA MEDRANO RODRIGUEZ, CONCEPTO: PAGO PARCIAL SENASIR, CUENTA DE DEPOSITO: CUENTA UNICA DEL TESORO</t>
  </si>
  <si>
    <t>00099021001 DEPOSITO DE EFECTIVO, DEPOSITANTE: FREDY MOISES FLORES MAMANI, CONCEPTO: COBRO INDEVIDO DEL PRA, CUENTA DE DEPOSITO: CUENTA UNICA DEL TESORO</t>
  </si>
  <si>
    <t>COBRO COSTOS DE PAPELERIA SEGUN TRANSFERENCIA DEL EXTERIOR POR ORDEN DE LLAMA GAS S.A. (LIMA PERU) LIB. 00513062001 YPFB-OPERACIONES PLANTA DE SEPARACION DE LIQUIDOS RIO GRANDE</t>
  </si>
  <si>
    <t>00099021001 DEPOSITO DE EFECTIVO, DEPOSITANTE: MARTHA LUCIA GUTIERREZ DE MARCA, CONCEPTO: NUEVAS NUPCIAS, CUENTA DE DEPOSITO: CUENTA UNICA DEL TESORO</t>
  </si>
  <si>
    <t>00099021001 DEPOSITO DE EFECTIVO, DEPOSITANTE: RENE ALBERTO NAVIA MAYER, CONCEPTO: DOBLE PERCEPCION, CUENTA DE DEPOSITO: CUENTA UNICA DEL TESORO</t>
  </si>
  <si>
    <t>00099021001 DEPOSITO DE EFECTIVO, DEPOSITANTE: MARIA A. PEÑARANDA TAPIA, CONCEPTO: SEGUN DOC MPD-UAI-I-N° 169/17 DEP POR RECUPERACIONES EXTRAORDINARIAS MARIA PEÑARANDA, CUENTA DE DEPOSITO: CUENTA UNICA DEL TESORO</t>
  </si>
  <si>
    <t>00046024204 DEPOSITO DE EFECTIVO, DEPOSITANTE: MINISTERIO DE SALUD, CONCEPTO: DEVOLUCION SALDO NO EJECUTADO, CUENTA DE DEPOSITO: CUENTA UNICA DEL TESORO</t>
  </si>
  <si>
    <t>00099021001 DEPOSITO DE EFECTIVO, DEPOSITANTE: EDWIN VLADIMIR VISCARRA ALARCON, CONCEPTO: DEVOLUCION DE FONDOS DE RECURSOS, CUENTA DE DEPOSITO: CUENTA UNICA DEL TESORO</t>
  </si>
  <si>
    <t>00099021001 DEPOSITO DE EFECTIVO, DEPOSITANTE: JAVIER LUIS VILLARROEL ROMERO - MDRYT, CONCEPTO: SALDO DE FONDO ROTATIVO MDRYT OFICINA CENTRAL, CUENTA DE DEPOSITO: CUENTA UNICA DEL TESORO</t>
  </si>
  <si>
    <t>COBRO COSTOS DE PAPELERIA SEGUN TRANSFERENCIA DEL EXTERIOR POR ORDEN DE WORLD FUEL SERVICES INC (MIAMI FL) LIB. 00512012001 AASANA CENTRAL-OFICINA NACIONAL</t>
  </si>
  <si>
    <t>00253018009</t>
  </si>
  <si>
    <t>00099018038</t>
  </si>
  <si>
    <t>00046024204</t>
  </si>
  <si>
    <t>00020044201</t>
  </si>
  <si>
    <t>10000029086366</t>
  </si>
  <si>
    <t>INIAF NACIONAL - PROGRAMA CAFE</t>
  </si>
  <si>
    <r>
      <t xml:space="preserve">Asimismo se aclara que los anexos de operaciones pendientes han sido identificados según la información descrita en las glosas de extractos bancarios de la CUT en el SIGEP, mismos que son proporcionados por el BCB. Se hace notar que en el “Anexo” de las BOD no se incluye aquellas Boletas de Deposito que en su descripción no se identifica la entidad beneficiaria y/o libreta, por lo que se sugiere a la entidad tomar en cuenta la importancia de estos datos al momento de realizar depósitos en las CUT’s. Sin embargo todas las operaciones bajo los códigos de formulario incluyendo los </t>
    </r>
    <r>
      <rPr>
        <u/>
        <sz val="8"/>
        <color rgb="FFFF0000"/>
        <rFont val="Calibri"/>
        <family val="2"/>
      </rPr>
      <t>no identificados (N/I)</t>
    </r>
    <r>
      <rPr>
        <sz val="8"/>
        <color theme="1"/>
        <rFont val="Calibri"/>
        <family val="2"/>
      </rPr>
      <t xml:space="preserve"> se comunicarán periódicamente en el </t>
    </r>
    <r>
      <rPr>
        <b/>
        <u/>
        <sz val="8"/>
        <color theme="1"/>
        <rFont val="Calibri"/>
        <family val="2"/>
      </rPr>
      <t>PORTAL</t>
    </r>
    <r>
      <rPr>
        <sz val="8"/>
        <color theme="1"/>
        <rFont val="Calibri"/>
        <family val="2"/>
      </rPr>
      <t xml:space="preserve"> de comunicados del </t>
    </r>
    <r>
      <rPr>
        <b/>
        <u/>
        <sz val="8"/>
        <color theme="1"/>
        <rFont val="Calibri"/>
        <family val="2"/>
      </rPr>
      <t>SIGEP</t>
    </r>
    <r>
      <rPr>
        <sz val="8"/>
        <color theme="1"/>
        <rFont val="Calibri"/>
        <family val="2"/>
      </rPr>
      <t>.</t>
    </r>
  </si>
  <si>
    <t>DIRECCIÓN ADMINISTRATIVA FINANCIERA</t>
  </si>
  <si>
    <t>O16996610002</t>
  </si>
  <si>
    <t>O16996600002</t>
  </si>
  <si>
    <t>O16996590002</t>
  </si>
  <si>
    <t>O16996030002</t>
  </si>
  <si>
    <t>O16996000002</t>
  </si>
  <si>
    <t>O16995980002</t>
  </si>
  <si>
    <t>O16995510002</t>
  </si>
  <si>
    <t>O16995360002</t>
  </si>
  <si>
    <t>O16995250002</t>
  </si>
  <si>
    <t>O16995230002</t>
  </si>
  <si>
    <t>O16995200002</t>
  </si>
  <si>
    <t>O16995190002</t>
  </si>
  <si>
    <t>O16995160002</t>
  </si>
  <si>
    <t>O16995090002</t>
  </si>
  <si>
    <t>O16994930002</t>
  </si>
  <si>
    <t>O16994910002</t>
  </si>
  <si>
    <t>B16996400002</t>
  </si>
  <si>
    <t>B16996390002</t>
  </si>
  <si>
    <t>B16996380002</t>
  </si>
  <si>
    <t>B16996360002</t>
  </si>
  <si>
    <t>B16996350002</t>
  </si>
  <si>
    <t>B16996340002</t>
  </si>
  <si>
    <t>O16997390002</t>
  </si>
  <si>
    <t>O16997330002</t>
  </si>
  <si>
    <t>O16997300002</t>
  </si>
  <si>
    <t>O16997250002</t>
  </si>
  <si>
    <t>O16997240002</t>
  </si>
  <si>
    <t>O16997210002</t>
  </si>
  <si>
    <t>O16997130002</t>
  </si>
  <si>
    <t>O16997070002</t>
  </si>
  <si>
    <t>O16997020002</t>
  </si>
  <si>
    <t>O16996970002</t>
  </si>
  <si>
    <t>O16996940002</t>
  </si>
  <si>
    <t>O16996890002</t>
  </si>
  <si>
    <t>O16996840002</t>
  </si>
  <si>
    <t>O16996720002</t>
  </si>
  <si>
    <t>O16996710002</t>
  </si>
  <si>
    <t>O16996690002</t>
  </si>
  <si>
    <t>O16996680002</t>
  </si>
  <si>
    <t>O16996660002</t>
  </si>
  <si>
    <t>O16996650002</t>
  </si>
  <si>
    <t>O16996640002</t>
  </si>
  <si>
    <t>O16996630002</t>
  </si>
  <si>
    <t>O16996620002</t>
  </si>
  <si>
    <t>B16995650002</t>
  </si>
  <si>
    <t>B16995630002</t>
  </si>
  <si>
    <t>B16995590002</t>
  </si>
  <si>
    <t>B16995550002</t>
  </si>
  <si>
    <t>B16995520002</t>
  </si>
  <si>
    <t>B16995490002</t>
  </si>
  <si>
    <t>B16994980002</t>
  </si>
  <si>
    <t>B16994960002</t>
  </si>
  <si>
    <t>B16994940002</t>
  </si>
  <si>
    <t>B16994920002</t>
  </si>
  <si>
    <t>B16994900002</t>
  </si>
  <si>
    <t>B16994890002</t>
  </si>
  <si>
    <t>B16994880002</t>
  </si>
  <si>
    <t>B16994870002</t>
  </si>
  <si>
    <t>B16994850002</t>
  </si>
  <si>
    <t>B16994840002</t>
  </si>
  <si>
    <t>B16994830002</t>
  </si>
  <si>
    <t>B16994790002</t>
  </si>
  <si>
    <t>B16996330002</t>
  </si>
  <si>
    <t>B16996320002</t>
  </si>
  <si>
    <t>B16996300002</t>
  </si>
  <si>
    <t>B16996250002</t>
  </si>
  <si>
    <t>B16996060002</t>
  </si>
  <si>
    <t>B16996010002</t>
  </si>
  <si>
    <t>B16995990002</t>
  </si>
  <si>
    <t>B16995970002</t>
  </si>
  <si>
    <t>B16995960002</t>
  </si>
  <si>
    <t>B16995950002</t>
  </si>
  <si>
    <t>B16995900002</t>
  </si>
  <si>
    <t>B16995660002</t>
  </si>
  <si>
    <t>B16995670002</t>
  </si>
  <si>
    <t>B16995680002</t>
  </si>
  <si>
    <t>B16995690002</t>
  </si>
  <si>
    <t>B16995700002</t>
  </si>
  <si>
    <t>B16995730002</t>
  </si>
  <si>
    <t>B16995750002</t>
  </si>
  <si>
    <t>B16995780002</t>
  </si>
  <si>
    <t>B16995820002</t>
  </si>
  <si>
    <t>B16995840002</t>
  </si>
  <si>
    <t>B16995850002</t>
  </si>
  <si>
    <t>B16995870002</t>
  </si>
  <si>
    <t>G09286870002</t>
  </si>
  <si>
    <t>G09286950002</t>
  </si>
  <si>
    <t>G09286990002</t>
  </si>
  <si>
    <t>G09287040002</t>
  </si>
  <si>
    <t>G09287070002</t>
  </si>
  <si>
    <t>G09287100002</t>
  </si>
  <si>
    <t>G09287190002</t>
  </si>
  <si>
    <t>G09287220002</t>
  </si>
  <si>
    <t>G09287230002</t>
  </si>
  <si>
    <t>G09287240002</t>
  </si>
  <si>
    <t>G09287260002</t>
  </si>
  <si>
    <t>G09287330002</t>
  </si>
  <si>
    <t>G09287340002</t>
  </si>
  <si>
    <t>G09287480002</t>
  </si>
  <si>
    <t>G09287610002</t>
  </si>
  <si>
    <t>G09287750002</t>
  </si>
  <si>
    <t>G09287880002</t>
  </si>
  <si>
    <t>G09287920002</t>
  </si>
  <si>
    <t>G09287980002</t>
  </si>
  <si>
    <t>G09288380002</t>
  </si>
  <si>
    <t>G09288470002</t>
  </si>
  <si>
    <t>G09288620002</t>
  </si>
  <si>
    <t>G09289320002</t>
  </si>
  <si>
    <t>G09289420002</t>
  </si>
  <si>
    <t>G09290060002</t>
  </si>
  <si>
    <t>G09290290002</t>
  </si>
  <si>
    <t>G09290370002</t>
  </si>
  <si>
    <t>G09290420002</t>
  </si>
  <si>
    <t>G09290560002</t>
  </si>
  <si>
    <t>G09290910002</t>
  </si>
  <si>
    <t>G09291420002</t>
  </si>
  <si>
    <t>G09291500002</t>
  </si>
  <si>
    <t>G09291680002</t>
  </si>
  <si>
    <t>G09292160002</t>
  </si>
  <si>
    <t>G09292310002</t>
  </si>
  <si>
    <t>G09292410002</t>
  </si>
  <si>
    <t>G09292500002</t>
  </si>
  <si>
    <t>G09292560002</t>
  </si>
  <si>
    <t>G09292660002</t>
  </si>
  <si>
    <t>G09293330002</t>
  </si>
  <si>
    <t>G09293420002</t>
  </si>
  <si>
    <t>G09293570002</t>
  </si>
  <si>
    <t>G09293740002</t>
  </si>
  <si>
    <t>G09293980002</t>
  </si>
  <si>
    <t>G09294160002</t>
  </si>
  <si>
    <t>G09294240002</t>
  </si>
  <si>
    <t>G09294440002</t>
  </si>
  <si>
    <t>G09295200002</t>
  </si>
  <si>
    <t>G09295310002</t>
  </si>
  <si>
    <t>G09295700002</t>
  </si>
  <si>
    <t>G09296080002</t>
  </si>
  <si>
    <t>G09296750002</t>
  </si>
  <si>
    <t>G09296870002</t>
  </si>
  <si>
    <t>G09291250002</t>
  </si>
  <si>
    <t>G09291270002</t>
  </si>
  <si>
    <t>G09291260001</t>
  </si>
  <si>
    <t>G09291280001</t>
  </si>
  <si>
    <t>Q10660220002</t>
  </si>
  <si>
    <t>Q10660230002</t>
  </si>
  <si>
    <t>Q10660240002</t>
  </si>
  <si>
    <t>Q10660250002</t>
  </si>
  <si>
    <t>Q10660280002</t>
  </si>
  <si>
    <t>F0000388</t>
  </si>
  <si>
    <t>Q10660290002</t>
  </si>
  <si>
    <t>S09441600002</t>
  </si>
  <si>
    <t>S09441520003</t>
  </si>
  <si>
    <t>O17000440002</t>
  </si>
  <si>
    <t>O17000430002</t>
  </si>
  <si>
    <t>O17000420002</t>
  </si>
  <si>
    <t>O17000330002</t>
  </si>
  <si>
    <t>O17000080002</t>
  </si>
  <si>
    <t>O17000030002</t>
  </si>
  <si>
    <t>O17000020002</t>
  </si>
  <si>
    <t>O16999870002</t>
  </si>
  <si>
    <t>O16999740002</t>
  </si>
  <si>
    <t>O16999700002</t>
  </si>
  <si>
    <t>O16999540002</t>
  </si>
  <si>
    <t>O16999520002</t>
  </si>
  <si>
    <t>O17000450002</t>
  </si>
  <si>
    <t>O17000460002</t>
  </si>
  <si>
    <t>O17000650002</t>
  </si>
  <si>
    <t>O17000680002</t>
  </si>
  <si>
    <t>O17000700002</t>
  </si>
  <si>
    <t>O17000860002</t>
  </si>
  <si>
    <t>O17000950002</t>
  </si>
  <si>
    <t>O17001170002</t>
  </si>
  <si>
    <t>O17001200002</t>
  </si>
  <si>
    <t>O17001210002</t>
  </si>
  <si>
    <t>O17001260002</t>
  </si>
  <si>
    <t>O17001860002</t>
  </si>
  <si>
    <t>B16998960002</t>
  </si>
  <si>
    <t>B16999030002</t>
  </si>
  <si>
    <t>B16999220002</t>
  </si>
  <si>
    <t>B16999230002</t>
  </si>
  <si>
    <t>B16999250002</t>
  </si>
  <si>
    <t>B16999260002</t>
  </si>
  <si>
    <t>B16999270002</t>
  </si>
  <si>
    <t>B16999290002</t>
  </si>
  <si>
    <t>B16999350002</t>
  </si>
  <si>
    <t>B16999370002</t>
  </si>
  <si>
    <t>B16999390002</t>
  </si>
  <si>
    <t>B16999400002</t>
  </si>
  <si>
    <t>O16999510002</t>
  </si>
  <si>
    <t>O16999470002</t>
  </si>
  <si>
    <t>O16999450002</t>
  </si>
  <si>
    <t>O16999380002</t>
  </si>
  <si>
    <t>O16999320002</t>
  </si>
  <si>
    <t>O16999140002</t>
  </si>
  <si>
    <t>O16999130002</t>
  </si>
  <si>
    <t>O16999120002</t>
  </si>
  <si>
    <t>O16999060002</t>
  </si>
  <si>
    <t>B16999970002</t>
  </si>
  <si>
    <t>B16999660002</t>
  </si>
  <si>
    <t>B16999410002</t>
  </si>
  <si>
    <t>S09442070001</t>
  </si>
  <si>
    <t>S09442050003</t>
  </si>
  <si>
    <t>S09442050001</t>
  </si>
  <si>
    <t>Q10666450002</t>
  </si>
  <si>
    <t>Q10666470002</t>
  </si>
  <si>
    <t>Q10666490002</t>
  </si>
  <si>
    <t>G09307670002</t>
  </si>
  <si>
    <t>G09307680001</t>
  </si>
  <si>
    <t>S09441940001</t>
  </si>
  <si>
    <t>S09442230003</t>
  </si>
  <si>
    <t>O17005750002</t>
  </si>
  <si>
    <t>O17005710002</t>
  </si>
  <si>
    <t>O17005620002</t>
  </si>
  <si>
    <t>O17005460002</t>
  </si>
  <si>
    <t>O17005010002</t>
  </si>
  <si>
    <t>O17005000002</t>
  </si>
  <si>
    <t>O17004750002</t>
  </si>
  <si>
    <t>O17004640002</t>
  </si>
  <si>
    <t>O17004600002</t>
  </si>
  <si>
    <t>O17004580002</t>
  </si>
  <si>
    <t>O17004570002</t>
  </si>
  <si>
    <t>O17005860002</t>
  </si>
  <si>
    <t>O17005870002</t>
  </si>
  <si>
    <t>O17005900002</t>
  </si>
  <si>
    <t>O17005930002</t>
  </si>
  <si>
    <t>O17006370002</t>
  </si>
  <si>
    <t>O17006400002</t>
  </si>
  <si>
    <t>O17006420002</t>
  </si>
  <si>
    <t>O17006440002</t>
  </si>
  <si>
    <t>O17006460002</t>
  </si>
  <si>
    <t>O17006480002</t>
  </si>
  <si>
    <t>O17006520002</t>
  </si>
  <si>
    <t>B17003790002</t>
  </si>
  <si>
    <t>B17003800002</t>
  </si>
  <si>
    <t>B17003860002</t>
  </si>
  <si>
    <t>B17004420002</t>
  </si>
  <si>
    <t>B17004430002</t>
  </si>
  <si>
    <t>O17003110002</t>
  </si>
  <si>
    <t>O17003190002</t>
  </si>
  <si>
    <t>O17003250002</t>
  </si>
  <si>
    <t>O17003260002</t>
  </si>
  <si>
    <t>O17003380002</t>
  </si>
  <si>
    <t>O17004540002</t>
  </si>
  <si>
    <t>O17004480002</t>
  </si>
  <si>
    <t>O17004470002</t>
  </si>
  <si>
    <t>O17004170002</t>
  </si>
  <si>
    <t>O17004020002</t>
  </si>
  <si>
    <t>O17003940002</t>
  </si>
  <si>
    <t>O17003780002</t>
  </si>
  <si>
    <t>O17003720002</t>
  </si>
  <si>
    <t>O17003690002</t>
  </si>
  <si>
    <t>O17003650002</t>
  </si>
  <si>
    <t>O17003390002</t>
  </si>
  <si>
    <t>G09310410002</t>
  </si>
  <si>
    <t>G09310420001</t>
  </si>
  <si>
    <t>G09310460002</t>
  </si>
  <si>
    <t>G09310470001</t>
  </si>
  <si>
    <t>Q10668560002</t>
  </si>
  <si>
    <t>G09311610001</t>
  </si>
  <si>
    <t>G09311610003</t>
  </si>
  <si>
    <t>S09442360003</t>
  </si>
  <si>
    <t>S09442360001</t>
  </si>
  <si>
    <t>F0000389</t>
  </si>
  <si>
    <t>F0000390</t>
  </si>
  <si>
    <t>F0000391</t>
  </si>
  <si>
    <t>G09315980002</t>
  </si>
  <si>
    <t>G09317740002</t>
  </si>
  <si>
    <t>Q10671220002</t>
  </si>
  <si>
    <t>G09315990001</t>
  </si>
  <si>
    <t>S09442560003</t>
  </si>
  <si>
    <t>G09317730001</t>
  </si>
  <si>
    <t>G09317750001</t>
  </si>
  <si>
    <t>S09442330001</t>
  </si>
  <si>
    <t>S09442510003</t>
  </si>
  <si>
    <t>S09442530001</t>
  </si>
  <si>
    <t>G09316030001</t>
  </si>
  <si>
    <t>O17007970002</t>
  </si>
  <si>
    <t>O17008080002</t>
  </si>
  <si>
    <t>O17008260002</t>
  </si>
  <si>
    <t>O17008330002</t>
  </si>
  <si>
    <t>O17008370002</t>
  </si>
  <si>
    <t>O17008390002</t>
  </si>
  <si>
    <t>O17008410002</t>
  </si>
  <si>
    <t>O17008610002</t>
  </si>
  <si>
    <t>O17009010002</t>
  </si>
  <si>
    <t>O17009090002</t>
  </si>
  <si>
    <t>O17009120002</t>
  </si>
  <si>
    <t>O17009300002</t>
  </si>
  <si>
    <t>O17009460002</t>
  </si>
  <si>
    <t>O17009680002</t>
  </si>
  <si>
    <t>O17009710002</t>
  </si>
  <si>
    <t>O17009740002</t>
  </si>
  <si>
    <t>O17009750002</t>
  </si>
  <si>
    <t>O17009760002</t>
  </si>
  <si>
    <t>O17009850002</t>
  </si>
  <si>
    <t>O17009860002</t>
  </si>
  <si>
    <t>O17010500002</t>
  </si>
  <si>
    <t>B17007950002</t>
  </si>
  <si>
    <t>B17008120002</t>
  </si>
  <si>
    <t>B17008140002</t>
  </si>
  <si>
    <t>B17008150002</t>
  </si>
  <si>
    <t>B17008180002</t>
  </si>
  <si>
    <t>B17008200002</t>
  </si>
  <si>
    <t>B17008210002</t>
  </si>
  <si>
    <t>B17008220002</t>
  </si>
  <si>
    <t>B17008240002</t>
  </si>
  <si>
    <t>B17008400002</t>
  </si>
  <si>
    <t>B17008420002</t>
  </si>
  <si>
    <t>O17007930002</t>
  </si>
  <si>
    <t>O17007900002</t>
  </si>
  <si>
    <t>O17007860002</t>
  </si>
  <si>
    <t>O17007760002</t>
  </si>
  <si>
    <t>O17007750002</t>
  </si>
  <si>
    <t>B17008710002</t>
  </si>
  <si>
    <t>B17008690002</t>
  </si>
  <si>
    <t>B17008630002</t>
  </si>
  <si>
    <t>B17008540002</t>
  </si>
  <si>
    <t>B17008490002</t>
  </si>
  <si>
    <t>B17008480002</t>
  </si>
  <si>
    <t>S09442740002</t>
  </si>
  <si>
    <t>S09442740003</t>
  </si>
  <si>
    <t>Q10674580002</t>
  </si>
  <si>
    <t>G09324640003</t>
  </si>
  <si>
    <t>G09324650003</t>
  </si>
  <si>
    <t>G09327550002</t>
  </si>
  <si>
    <t>G09327600002</t>
  </si>
  <si>
    <t>G09327620002</t>
  </si>
  <si>
    <t>G09327560001</t>
  </si>
  <si>
    <t>G09327610001</t>
  </si>
  <si>
    <t>S09442850001</t>
  </si>
  <si>
    <t>G09327630001</t>
  </si>
  <si>
    <t>F0000392</t>
  </si>
  <si>
    <t>G09330160002</t>
  </si>
  <si>
    <t>G09330130001</t>
  </si>
  <si>
    <t>S09443210003</t>
  </si>
  <si>
    <t>S09442940001</t>
  </si>
  <si>
    <t>S09442940003</t>
  </si>
  <si>
    <t>S09442950003</t>
  </si>
  <si>
    <t>S09442960003</t>
  </si>
  <si>
    <t>S09443120001</t>
  </si>
  <si>
    <t>G09330170001</t>
  </si>
  <si>
    <t>O17013460002</t>
  </si>
  <si>
    <t>O17013370002</t>
  </si>
  <si>
    <t>O17013360002</t>
  </si>
  <si>
    <t>O17013310002</t>
  </si>
  <si>
    <t>O17013280002</t>
  </si>
  <si>
    <t>O17013270002</t>
  </si>
  <si>
    <t>O17013260002</t>
  </si>
  <si>
    <t>O17012840002</t>
  </si>
  <si>
    <t>O17012810002</t>
  </si>
  <si>
    <t>O17012800002</t>
  </si>
  <si>
    <t>O17012790002</t>
  </si>
  <si>
    <t>O17012780002</t>
  </si>
  <si>
    <t>O17012760002</t>
  </si>
  <si>
    <t>O17012710002</t>
  </si>
  <si>
    <t>O17013540002</t>
  </si>
  <si>
    <t>O17013550002</t>
  </si>
  <si>
    <t>O17013580002</t>
  </si>
  <si>
    <t>O17013590002</t>
  </si>
  <si>
    <t>O17013630002</t>
  </si>
  <si>
    <t>O17013750002</t>
  </si>
  <si>
    <t>O17013770002</t>
  </si>
  <si>
    <t>O17013900002</t>
  </si>
  <si>
    <t>O17014210002</t>
  </si>
  <si>
    <t>O17014220002</t>
  </si>
  <si>
    <t>O17014270002</t>
  </si>
  <si>
    <t>O17014410002</t>
  </si>
  <si>
    <t>O17014440002</t>
  </si>
  <si>
    <t>O17014490002</t>
  </si>
  <si>
    <t>B17011840002</t>
  </si>
  <si>
    <t>B17011850002</t>
  </si>
  <si>
    <t>B17011870002</t>
  </si>
  <si>
    <t>B17011880002</t>
  </si>
  <si>
    <t>B17012160002</t>
  </si>
  <si>
    <t>B17012180002</t>
  </si>
  <si>
    <t>B17012380002</t>
  </si>
  <si>
    <t>B17012890002</t>
  </si>
  <si>
    <t>B17012920002</t>
  </si>
  <si>
    <t>B17013040002</t>
  </si>
  <si>
    <t>B17013080002</t>
  </si>
  <si>
    <t>B17013100002</t>
  </si>
  <si>
    <t>O17011630002</t>
  </si>
  <si>
    <t>O17011640002</t>
  </si>
  <si>
    <t>O17012620002</t>
  </si>
  <si>
    <t>O17012490002</t>
  </si>
  <si>
    <t>O17012480002</t>
  </si>
  <si>
    <t>O17012470002</t>
  </si>
  <si>
    <t>O17012460002</t>
  </si>
  <si>
    <t>O17012450002</t>
  </si>
  <si>
    <t>O17012420002</t>
  </si>
  <si>
    <t>O17012310002</t>
  </si>
  <si>
    <t>O17012270002</t>
  </si>
  <si>
    <t>O17012260002</t>
  </si>
  <si>
    <t>O17011940002</t>
  </si>
  <si>
    <t>O17011790002</t>
  </si>
  <si>
    <t>O17011750002</t>
  </si>
  <si>
    <t>O17011730002</t>
  </si>
  <si>
    <t>O17011690002</t>
  </si>
  <si>
    <t>J03496990002</t>
  </si>
  <si>
    <t>J03497000002</t>
  </si>
  <si>
    <t>J03497010002</t>
  </si>
  <si>
    <t>J03497020002</t>
  </si>
  <si>
    <t>G09335820002</t>
  </si>
  <si>
    <t>G09335860002</t>
  </si>
  <si>
    <t>G09335810004</t>
  </si>
  <si>
    <t>G09335830001</t>
  </si>
  <si>
    <t>G09335850001</t>
  </si>
  <si>
    <t>G09335870001</t>
  </si>
  <si>
    <t>Q10680270002</t>
  </si>
  <si>
    <t>Q10680370002</t>
  </si>
  <si>
    <t>Q10680360002</t>
  </si>
  <si>
    <t>Q10680340002</t>
  </si>
  <si>
    <t>G09338950002</t>
  </si>
  <si>
    <t>G09339010002</t>
  </si>
  <si>
    <t>G09339030002</t>
  </si>
  <si>
    <t>G09338880001</t>
  </si>
  <si>
    <t>G09338900001</t>
  </si>
  <si>
    <t>G09338920001</t>
  </si>
  <si>
    <t>G09338940001</t>
  </si>
  <si>
    <t>G09338960001</t>
  </si>
  <si>
    <t>G09338980001</t>
  </si>
  <si>
    <t>G09339000001</t>
  </si>
  <si>
    <t>G09339020001</t>
  </si>
  <si>
    <t>G09339040001</t>
  </si>
  <si>
    <t>G09339060001</t>
  </si>
  <si>
    <t>S09443510001</t>
  </si>
  <si>
    <t>S09443510003</t>
  </si>
  <si>
    <t>S09443570003</t>
  </si>
  <si>
    <t>S09443590003</t>
  </si>
  <si>
    <t>S09443600003</t>
  </si>
  <si>
    <t>F0000394</t>
  </si>
  <si>
    <t>Q10683480002</t>
  </si>
  <si>
    <t>S09443430002</t>
  </si>
  <si>
    <t>S09443690002</t>
  </si>
  <si>
    <t>G09343220002</t>
  </si>
  <si>
    <t>J03497310002</t>
  </si>
  <si>
    <t>G09343230001</t>
  </si>
  <si>
    <t>O17017210002</t>
  </si>
  <si>
    <t>O17017170002</t>
  </si>
  <si>
    <t>O17017100002</t>
  </si>
  <si>
    <t>O17017090002</t>
  </si>
  <si>
    <t>O17017070002</t>
  </si>
  <si>
    <t>O17017040002</t>
  </si>
  <si>
    <t>O17017030002</t>
  </si>
  <si>
    <t>O17016930002</t>
  </si>
  <si>
    <t>O17016800002</t>
  </si>
  <si>
    <t>O17016740002</t>
  </si>
  <si>
    <t>O17016710002</t>
  </si>
  <si>
    <t>O17016690002</t>
  </si>
  <si>
    <t>O17016680002</t>
  </si>
  <si>
    <t>O17016590002</t>
  </si>
  <si>
    <t>O17017280002</t>
  </si>
  <si>
    <t>O17017300002</t>
  </si>
  <si>
    <t>O17017450002</t>
  </si>
  <si>
    <t>O17017460002</t>
  </si>
  <si>
    <t>O17017560002</t>
  </si>
  <si>
    <t>O17017690002</t>
  </si>
  <si>
    <t>O17018080002</t>
  </si>
  <si>
    <t>O17018090002</t>
  </si>
  <si>
    <t>O17018100002</t>
  </si>
  <si>
    <t>O17018110002</t>
  </si>
  <si>
    <t>O17018120002</t>
  </si>
  <si>
    <t>O17018230002</t>
  </si>
  <si>
    <t>O17018280002</t>
  </si>
  <si>
    <t>O17018320002</t>
  </si>
  <si>
    <t>B17016170002</t>
  </si>
  <si>
    <t>B17016200002</t>
  </si>
  <si>
    <t>B17016250002</t>
  </si>
  <si>
    <t>B17016300002</t>
  </si>
  <si>
    <t>B17016340002</t>
  </si>
  <si>
    <t>B17016390002</t>
  </si>
  <si>
    <t>B17016440002</t>
  </si>
  <si>
    <t>B17016470002</t>
  </si>
  <si>
    <t>B17016520002</t>
  </si>
  <si>
    <t>B17016540002</t>
  </si>
  <si>
    <t>B17016560002</t>
  </si>
  <si>
    <t>B17016600002</t>
  </si>
  <si>
    <t>B17016620002</t>
  </si>
  <si>
    <t>B17016630002</t>
  </si>
  <si>
    <t>O17016570002</t>
  </si>
  <si>
    <t>O17016530002</t>
  </si>
  <si>
    <t>O17016510002</t>
  </si>
  <si>
    <t>O17016420002</t>
  </si>
  <si>
    <t>O17016360002</t>
  </si>
  <si>
    <t>O17016320002</t>
  </si>
  <si>
    <t>O17016270002</t>
  </si>
  <si>
    <t>O17016220002</t>
  </si>
  <si>
    <t>O17016010002</t>
  </si>
  <si>
    <t>O17015980002</t>
  </si>
  <si>
    <t>O17015870002</t>
  </si>
  <si>
    <t>O17015850002</t>
  </si>
  <si>
    <t>O17015840002</t>
  </si>
  <si>
    <t>B17016730002</t>
  </si>
  <si>
    <t>B17016670002</t>
  </si>
  <si>
    <t>Q10684450002</t>
  </si>
  <si>
    <t>Q10684690002</t>
  </si>
  <si>
    <t>G09348360002</t>
  </si>
  <si>
    <t>G09348380002</t>
  </si>
  <si>
    <t>G09348400002</t>
  </si>
  <si>
    <t>G09348420002</t>
  </si>
  <si>
    <t>S09444070002</t>
  </si>
  <si>
    <t>G09348370001</t>
  </si>
  <si>
    <t>G09348390001</t>
  </si>
  <si>
    <t>G09348410001</t>
  </si>
  <si>
    <t>G09348430001</t>
  </si>
  <si>
    <t>S09444080001</t>
  </si>
  <si>
    <t>F0000395</t>
  </si>
  <si>
    <t>G09351800002</t>
  </si>
  <si>
    <t>S09444240004</t>
  </si>
  <si>
    <t>G09351810001</t>
  </si>
  <si>
    <t>S09444060001</t>
  </si>
  <si>
    <t>S09444090003</t>
  </si>
  <si>
    <t>S09444170003</t>
  </si>
  <si>
    <t>S09444240001</t>
  </si>
  <si>
    <t>G09354280001</t>
  </si>
  <si>
    <t>S09444190001</t>
  </si>
  <si>
    <t>S09444280001</t>
  </si>
  <si>
    <t>S09444370003</t>
  </si>
  <si>
    <t>O17021550002</t>
  </si>
  <si>
    <t>O17021510002</t>
  </si>
  <si>
    <t>O17021470002</t>
  </si>
  <si>
    <t>O17021370002</t>
  </si>
  <si>
    <t>O17021340002</t>
  </si>
  <si>
    <t>O17021220002</t>
  </si>
  <si>
    <t>O17021210002</t>
  </si>
  <si>
    <t>O17021110002</t>
  </si>
  <si>
    <t>O17021090002</t>
  </si>
  <si>
    <t>O17021010002</t>
  </si>
  <si>
    <t>O17021650002</t>
  </si>
  <si>
    <t>O17021960002</t>
  </si>
  <si>
    <t>O17022260002</t>
  </si>
  <si>
    <t>O17022300002</t>
  </si>
  <si>
    <t>O17022540002</t>
  </si>
  <si>
    <t>O17022560002</t>
  </si>
  <si>
    <t>O17022570002</t>
  </si>
  <si>
    <t>O17022590002</t>
  </si>
  <si>
    <t>O17022600002</t>
  </si>
  <si>
    <t>O17022610002</t>
  </si>
  <si>
    <t>O17022640002</t>
  </si>
  <si>
    <t>B17020470002</t>
  </si>
  <si>
    <t>B17020490002</t>
  </si>
  <si>
    <t>B17020500002</t>
  </si>
  <si>
    <t>B17020760002</t>
  </si>
  <si>
    <t>B17020770002</t>
  </si>
  <si>
    <t>B17020810002</t>
  </si>
  <si>
    <t>B17020860002</t>
  </si>
  <si>
    <t>B17020890002</t>
  </si>
  <si>
    <t>B17020900002</t>
  </si>
  <si>
    <t>B17020920002</t>
  </si>
  <si>
    <t>O17019880002</t>
  </si>
  <si>
    <t>O17020840002</t>
  </si>
  <si>
    <t>O17020680002</t>
  </si>
  <si>
    <t>O17020570002</t>
  </si>
  <si>
    <t>O17020560002</t>
  </si>
  <si>
    <t>O17020330002</t>
  </si>
  <si>
    <t>O17020220002</t>
  </si>
  <si>
    <t>O17020200002</t>
  </si>
  <si>
    <t>O17020190002</t>
  </si>
  <si>
    <t>O17020040002</t>
  </si>
  <si>
    <t>O17019910002</t>
  </si>
  <si>
    <t>O17019900002</t>
  </si>
  <si>
    <t>Q10689570002</t>
  </si>
  <si>
    <t>S09444490002</t>
  </si>
  <si>
    <t>S09444490003</t>
  </si>
  <si>
    <t>Q10690930002</t>
  </si>
  <si>
    <t>Q10690950002</t>
  </si>
  <si>
    <t>Q10691010002</t>
  </si>
  <si>
    <t>S09444580003</t>
  </si>
  <si>
    <t>S09444570003</t>
  </si>
  <si>
    <t>S09444550003</t>
  </si>
  <si>
    <t>G09363230002</t>
  </si>
  <si>
    <t>G09363250002</t>
  </si>
  <si>
    <t>G09363270002</t>
  </si>
  <si>
    <t>G09364430002</t>
  </si>
  <si>
    <t>Q10693320002</t>
  </si>
  <si>
    <t>Q10694060002</t>
  </si>
  <si>
    <t>S09444730002</t>
  </si>
  <si>
    <t>G09363120004</t>
  </si>
  <si>
    <t>G09363130004</t>
  </si>
  <si>
    <t>G09363140024</t>
  </si>
  <si>
    <t>G09363160004</t>
  </si>
  <si>
    <t>G09363240001</t>
  </si>
  <si>
    <t>G09363260001</t>
  </si>
  <si>
    <t>G09363280001</t>
  </si>
  <si>
    <t>G09364440001</t>
  </si>
  <si>
    <t>G09363220004</t>
  </si>
  <si>
    <t>G09365980002</t>
  </si>
  <si>
    <t>G09366000002</t>
  </si>
  <si>
    <t>G09365970001</t>
  </si>
  <si>
    <t>G09365990001</t>
  </si>
  <si>
    <t>G09366010001</t>
  </si>
  <si>
    <t>S09446050003</t>
  </si>
  <si>
    <t>O17025820002</t>
  </si>
  <si>
    <t>O17025580002</t>
  </si>
  <si>
    <t>O17025460002</t>
  </si>
  <si>
    <t>O17025360002</t>
  </si>
  <si>
    <t>O17025330002</t>
  </si>
  <si>
    <t>O17025270002</t>
  </si>
  <si>
    <t>O17025030002</t>
  </si>
  <si>
    <t>O17025020002</t>
  </si>
  <si>
    <t>O17025010002</t>
  </si>
  <si>
    <t>O17025000002</t>
  </si>
  <si>
    <t>O17024960002</t>
  </si>
  <si>
    <t>O17024950002</t>
  </si>
  <si>
    <t>O17024880002</t>
  </si>
  <si>
    <t>O17024870002</t>
  </si>
  <si>
    <t>O17024760002</t>
  </si>
  <si>
    <t>O17024750002</t>
  </si>
  <si>
    <t>O17025840002</t>
  </si>
  <si>
    <t>O17026100002</t>
  </si>
  <si>
    <t>O17026380002</t>
  </si>
  <si>
    <t>O17026390002</t>
  </si>
  <si>
    <t>O17026440002</t>
  </si>
  <si>
    <t>O17026480002</t>
  </si>
  <si>
    <t>O17026710002</t>
  </si>
  <si>
    <t>O17026720002</t>
  </si>
  <si>
    <t>O17026790002</t>
  </si>
  <si>
    <t>O17026810002</t>
  </si>
  <si>
    <t>O17026820002</t>
  </si>
  <si>
    <t>O17026840002</t>
  </si>
  <si>
    <t>O17026870002</t>
  </si>
  <si>
    <t>O17026890002</t>
  </si>
  <si>
    <t>O17027230002</t>
  </si>
  <si>
    <t>O17027370002</t>
  </si>
  <si>
    <t>B17023880002</t>
  </si>
  <si>
    <t>B17023940002</t>
  </si>
  <si>
    <t>B17024180002</t>
  </si>
  <si>
    <t>B17024220002</t>
  </si>
  <si>
    <t>B17024250002</t>
  </si>
  <si>
    <t>B17024280002</t>
  </si>
  <si>
    <t>B17024300002</t>
  </si>
  <si>
    <t>B17024320002</t>
  </si>
  <si>
    <t>B17024330002</t>
  </si>
  <si>
    <t>B17024340002</t>
  </si>
  <si>
    <t>B17024370002</t>
  </si>
  <si>
    <t>B17024380002</t>
  </si>
  <si>
    <t>B17024460002</t>
  </si>
  <si>
    <t>B17024540002</t>
  </si>
  <si>
    <t>B17024550002</t>
  </si>
  <si>
    <t>O17024710002</t>
  </si>
  <si>
    <t>O17024620002</t>
  </si>
  <si>
    <t>O17024600002</t>
  </si>
  <si>
    <t>O17024420002</t>
  </si>
  <si>
    <t>O17024410002</t>
  </si>
  <si>
    <t>O17024390002</t>
  </si>
  <si>
    <t>O17024190002</t>
  </si>
  <si>
    <t>O17024160002</t>
  </si>
  <si>
    <t>O17024100002</t>
  </si>
  <si>
    <t>O17024070002</t>
  </si>
  <si>
    <t>O17023950002</t>
  </si>
  <si>
    <t>B17024920002</t>
  </si>
  <si>
    <t>B17024910002</t>
  </si>
  <si>
    <t>B17024900002</t>
  </si>
  <si>
    <t>B17024580002</t>
  </si>
  <si>
    <t>G09370540070</t>
  </si>
  <si>
    <t>G09371820002</t>
  </si>
  <si>
    <t>G09371840002</t>
  </si>
  <si>
    <t>G09371860002</t>
  </si>
  <si>
    <t>G09371850001</t>
  </si>
  <si>
    <t>G09371830001</t>
  </si>
  <si>
    <t>G09371870001</t>
  </si>
  <si>
    <t>Q10696370002</t>
  </si>
  <si>
    <t>G09374900002</t>
  </si>
  <si>
    <t>G09374920002</t>
  </si>
  <si>
    <t>G09374980002</t>
  </si>
  <si>
    <t>G09375020002</t>
  </si>
  <si>
    <t>G09375040002</t>
  </si>
  <si>
    <t>G09374910001</t>
  </si>
  <si>
    <t>G09374930001</t>
  </si>
  <si>
    <t>G09374950001</t>
  </si>
  <si>
    <t>G09374990001</t>
  </si>
  <si>
    <t>G09375030001</t>
  </si>
  <si>
    <t>G09375050001</t>
  </si>
  <si>
    <t>S09447890003</t>
  </si>
  <si>
    <t>F0000397</t>
  </si>
  <si>
    <t>G09376340002</t>
  </si>
  <si>
    <t>J03498240002</t>
  </si>
  <si>
    <t>J03498250002</t>
  </si>
  <si>
    <t>Q10698990002</t>
  </si>
  <si>
    <t>S09447510002</t>
  </si>
  <si>
    <t>G09376350001</t>
  </si>
  <si>
    <t>S09448300003</t>
  </si>
  <si>
    <t>G09377770001</t>
  </si>
  <si>
    <t>G09377740001</t>
  </si>
  <si>
    <t>O17030120002</t>
  </si>
  <si>
    <t>O17030080002</t>
  </si>
  <si>
    <t>O17029970002</t>
  </si>
  <si>
    <t>O17029750002</t>
  </si>
  <si>
    <t>O17029560002</t>
  </si>
  <si>
    <t>O17029540002</t>
  </si>
  <si>
    <t>O17029420002</t>
  </si>
  <si>
    <t>O17029400002</t>
  </si>
  <si>
    <t>O17029120002</t>
  </si>
  <si>
    <t>O17029110002</t>
  </si>
  <si>
    <t>O17029100002</t>
  </si>
  <si>
    <t>O17029070002</t>
  </si>
  <si>
    <t>O17030130002</t>
  </si>
  <si>
    <t>O17030230002</t>
  </si>
  <si>
    <t>O17030240002</t>
  </si>
  <si>
    <t>O17030270002</t>
  </si>
  <si>
    <t>O17030640002</t>
  </si>
  <si>
    <t>O17030650002</t>
  </si>
  <si>
    <t>O17030680002</t>
  </si>
  <si>
    <t>O17030950002</t>
  </si>
  <si>
    <t>O17031050002</t>
  </si>
  <si>
    <t>O17031220002</t>
  </si>
  <si>
    <t>O17031250002</t>
  </si>
  <si>
    <t>O17031260002</t>
  </si>
  <si>
    <t>O17031340002</t>
  </si>
  <si>
    <t>O17031390002</t>
  </si>
  <si>
    <t>B17028650002</t>
  </si>
  <si>
    <t>B17028830002</t>
  </si>
  <si>
    <t>B17028860002</t>
  </si>
  <si>
    <t>B17028940002</t>
  </si>
  <si>
    <t>B17028990002</t>
  </si>
  <si>
    <t>B17029060002</t>
  </si>
  <si>
    <t>B17029140002</t>
  </si>
  <si>
    <t>B17029150002</t>
  </si>
  <si>
    <t>B17029170002</t>
  </si>
  <si>
    <t>B17029180002</t>
  </si>
  <si>
    <t>B17029190002</t>
  </si>
  <si>
    <t>B17029340002</t>
  </si>
  <si>
    <t>B17029350002</t>
  </si>
  <si>
    <t>O17029030002</t>
  </si>
  <si>
    <t>O17029020002</t>
  </si>
  <si>
    <t>O17028970002</t>
  </si>
  <si>
    <t>O17028890002</t>
  </si>
  <si>
    <t>O17028850002</t>
  </si>
  <si>
    <t>O17028840002</t>
  </si>
  <si>
    <t>O17028700002</t>
  </si>
  <si>
    <t>O17028690002</t>
  </si>
  <si>
    <t>O17028640002</t>
  </si>
  <si>
    <t>O17028630002</t>
  </si>
  <si>
    <t>O17028620002</t>
  </si>
  <si>
    <t>O17028610002</t>
  </si>
  <si>
    <t>O17028580002</t>
  </si>
  <si>
    <t>O17028470002</t>
  </si>
  <si>
    <t>G09382430004</t>
  </si>
  <si>
    <t>G09382430005</t>
  </si>
  <si>
    <t>G09384840002</t>
  </si>
  <si>
    <t>G09384850001</t>
  </si>
  <si>
    <t>G09384870001</t>
  </si>
  <si>
    <t>Q10702800002</t>
  </si>
  <si>
    <t>Q10702790002</t>
  </si>
  <si>
    <t>S09448770001</t>
  </si>
  <si>
    <t>S09448800001</t>
  </si>
  <si>
    <t>S09448790001</t>
  </si>
  <si>
    <t>G09387950002</t>
  </si>
  <si>
    <t>G09387970002</t>
  </si>
  <si>
    <t>F0000399</t>
  </si>
  <si>
    <t>S09448750003</t>
  </si>
  <si>
    <t>S09448740003</t>
  </si>
  <si>
    <t>G09387980001</t>
  </si>
  <si>
    <t>G09387960001</t>
  </si>
  <si>
    <t>Q10705970002</t>
  </si>
  <si>
    <t>F0000400</t>
  </si>
  <si>
    <t>Q10706480002</t>
  </si>
  <si>
    <t>Q10706490002</t>
  </si>
  <si>
    <t>G09390730001</t>
  </si>
  <si>
    <t>S09449110003</t>
  </si>
  <si>
    <t>S09449100003</t>
  </si>
  <si>
    <t>S09449140003</t>
  </si>
  <si>
    <t>S09449090001</t>
  </si>
  <si>
    <t>O17033860002</t>
  </si>
  <si>
    <t>O17033890002</t>
  </si>
  <si>
    <t>O17033920002</t>
  </si>
  <si>
    <t>O17033940002</t>
  </si>
  <si>
    <t>O17033960002</t>
  </si>
  <si>
    <t>O17034060002</t>
  </si>
  <si>
    <t>O17034120002</t>
  </si>
  <si>
    <t>O17034170002</t>
  </si>
  <si>
    <t>O17034180002</t>
  </si>
  <si>
    <t>O17034240002</t>
  </si>
  <si>
    <t>O17034430002</t>
  </si>
  <si>
    <t>O17034460002</t>
  </si>
  <si>
    <t>O17034560002</t>
  </si>
  <si>
    <t>O17034570002</t>
  </si>
  <si>
    <t>O17034600002</t>
  </si>
  <si>
    <t>O17034900002</t>
  </si>
  <si>
    <t>B17032600002</t>
  </si>
  <si>
    <t>B17032650002</t>
  </si>
  <si>
    <t>B17032850002</t>
  </si>
  <si>
    <t>B17032970002</t>
  </si>
  <si>
    <t>B17033230002</t>
  </si>
  <si>
    <t>B17033330002</t>
  </si>
  <si>
    <t>B17033340002</t>
  </si>
  <si>
    <t>O17032580002</t>
  </si>
  <si>
    <t>O17032700002</t>
  </si>
  <si>
    <t>O17033270002</t>
  </si>
  <si>
    <t>O17033280002</t>
  </si>
  <si>
    <t>O17033290002</t>
  </si>
  <si>
    <t>O17033410002</t>
  </si>
  <si>
    <t>O17033420002</t>
  </si>
  <si>
    <t>O17033500002</t>
  </si>
  <si>
    <t>O17033850002</t>
  </si>
  <si>
    <t>F0000401</t>
  </si>
  <si>
    <t>G09395250004</t>
  </si>
  <si>
    <t>G09395320004</t>
  </si>
  <si>
    <t>G09395350004</t>
  </si>
  <si>
    <t>G09396580003</t>
  </si>
  <si>
    <t>G09396610003</t>
  </si>
  <si>
    <t>G09396650003</t>
  </si>
  <si>
    <t>G09396660003</t>
  </si>
  <si>
    <t>G09396710001</t>
  </si>
  <si>
    <t>Q10708450002</t>
  </si>
  <si>
    <t>Q10708460002</t>
  </si>
  <si>
    <t>S09449400001</t>
  </si>
  <si>
    <t>F0000402</t>
  </si>
  <si>
    <t>G09399950004</t>
  </si>
  <si>
    <t>S09449450003</t>
  </si>
  <si>
    <t>G09399890004</t>
  </si>
  <si>
    <t>S09449670002</t>
  </si>
  <si>
    <t>G09399980004</t>
  </si>
  <si>
    <t>S09449640004</t>
  </si>
  <si>
    <t>S09449420002</t>
  </si>
  <si>
    <t>S09449430001</t>
  </si>
  <si>
    <t>S09449940001</t>
  </si>
  <si>
    <t>S09449940002</t>
  </si>
  <si>
    <t>S09449940005</t>
  </si>
  <si>
    <t>O17037600002</t>
  </si>
  <si>
    <t>O17037440002</t>
  </si>
  <si>
    <t>O17037360002</t>
  </si>
  <si>
    <t>O17037330002</t>
  </si>
  <si>
    <t>O17037310002</t>
  </si>
  <si>
    <t>O17037300002</t>
  </si>
  <si>
    <t>O17037290002</t>
  </si>
  <si>
    <t>O17037260002</t>
  </si>
  <si>
    <t>O17037240002</t>
  </si>
  <si>
    <t>O17037220002</t>
  </si>
  <si>
    <t>O17037200002</t>
  </si>
  <si>
    <t>O17037190002</t>
  </si>
  <si>
    <t>O17037180002</t>
  </si>
  <si>
    <t>O17037620002</t>
  </si>
  <si>
    <t>O17037900002</t>
  </si>
  <si>
    <t>O17038290002</t>
  </si>
  <si>
    <t>O17038470002</t>
  </si>
  <si>
    <t>O17038590002</t>
  </si>
  <si>
    <t>O17038720002</t>
  </si>
  <si>
    <t>O17039250002</t>
  </si>
  <si>
    <t>O17039260002</t>
  </si>
  <si>
    <t>O17039280002</t>
  </si>
  <si>
    <t>B17036980002</t>
  </si>
  <si>
    <t>B17037010002</t>
  </si>
  <si>
    <t>B17037020002</t>
  </si>
  <si>
    <t>B17037390002</t>
  </si>
  <si>
    <t>B17037470002</t>
  </si>
  <si>
    <t>B17037490002</t>
  </si>
  <si>
    <t>B17037540002</t>
  </si>
  <si>
    <t>B17037730002</t>
  </si>
  <si>
    <t>B17037760002</t>
  </si>
  <si>
    <t>B17037810002</t>
  </si>
  <si>
    <t>O17037170002</t>
  </si>
  <si>
    <t>O17037160002</t>
  </si>
  <si>
    <t>O17037150002</t>
  </si>
  <si>
    <t>O17037130002</t>
  </si>
  <si>
    <t>O17036960002</t>
  </si>
  <si>
    <t>O17036950002</t>
  </si>
  <si>
    <t>O17036940002</t>
  </si>
  <si>
    <t>O17036910002</t>
  </si>
  <si>
    <t>O17036820002</t>
  </si>
  <si>
    <t>O17036710002</t>
  </si>
  <si>
    <t>O17036620002</t>
  </si>
  <si>
    <t>O17036600002</t>
  </si>
  <si>
    <t>O17036560002</t>
  </si>
  <si>
    <t>B17037860002</t>
  </si>
  <si>
    <t>G09406040002</t>
  </si>
  <si>
    <t>G09408430002</t>
  </si>
  <si>
    <t>G09408440001</t>
  </si>
  <si>
    <t>G09406070001</t>
  </si>
  <si>
    <t>G09406050001</t>
  </si>
  <si>
    <t>S09450300003</t>
  </si>
  <si>
    <t>Q10713480002</t>
  </si>
  <si>
    <t>F0000403</t>
  </si>
  <si>
    <t>G09413270002</t>
  </si>
  <si>
    <t>G09413300002</t>
  </si>
  <si>
    <t>Q10714890002</t>
  </si>
  <si>
    <t>Q10714990002</t>
  </si>
  <si>
    <t>Q10716050002</t>
  </si>
  <si>
    <t>Q10716470002</t>
  </si>
  <si>
    <t>S09450110002</t>
  </si>
  <si>
    <t>S09450150002</t>
  </si>
  <si>
    <t>G09413280001</t>
  </si>
  <si>
    <t>G09413310001</t>
  </si>
  <si>
    <t>G09415640002</t>
  </si>
  <si>
    <t>G09415670002</t>
  </si>
  <si>
    <t>G09415620001</t>
  </si>
  <si>
    <t>G09415650001</t>
  </si>
  <si>
    <t>G09415680001</t>
  </si>
  <si>
    <t>G09415700001</t>
  </si>
  <si>
    <t>S09450700003</t>
  </si>
  <si>
    <t>S09450690003</t>
  </si>
  <si>
    <t>S09450800002</t>
  </si>
  <si>
    <t>S09450780002</t>
  </si>
  <si>
    <t>S09450670002</t>
  </si>
  <si>
    <t>S09450490002</t>
  </si>
  <si>
    <t>S09450380002</t>
  </si>
  <si>
    <t>G09415710004</t>
  </si>
  <si>
    <t>G09415710005</t>
  </si>
  <si>
    <t>S09450710001</t>
  </si>
  <si>
    <t>S09450730001</t>
  </si>
  <si>
    <t>S09450750001</t>
  </si>
  <si>
    <t>O17042730002</t>
  </si>
  <si>
    <t>O17042720002</t>
  </si>
  <si>
    <t>O17042700002</t>
  </si>
  <si>
    <t>O17042690002</t>
  </si>
  <si>
    <t>O17042660002</t>
  </si>
  <si>
    <t>O17042630002</t>
  </si>
  <si>
    <t>O17042500002</t>
  </si>
  <si>
    <t>O17042460002</t>
  </si>
  <si>
    <t>O17042330002</t>
  </si>
  <si>
    <t>O17042260002</t>
  </si>
  <si>
    <t>O17042160002</t>
  </si>
  <si>
    <t>O17042750002</t>
  </si>
  <si>
    <t>O17042770002</t>
  </si>
  <si>
    <t>O17042970002</t>
  </si>
  <si>
    <t>O17042990002</t>
  </si>
  <si>
    <t>O17043050002</t>
  </si>
  <si>
    <t>O17043080002</t>
  </si>
  <si>
    <t>O17043160002</t>
  </si>
  <si>
    <t>O17043190002</t>
  </si>
  <si>
    <t>O17043260002</t>
  </si>
  <si>
    <t>O17043280002</t>
  </si>
  <si>
    <t>O17043360002</t>
  </si>
  <si>
    <t>O17043510002</t>
  </si>
  <si>
    <t>B17041660002</t>
  </si>
  <si>
    <t>B17041710002</t>
  </si>
  <si>
    <t>B17041750002</t>
  </si>
  <si>
    <t>B17041760002</t>
  </si>
  <si>
    <t>B17041960002</t>
  </si>
  <si>
    <t>B17041970002</t>
  </si>
  <si>
    <t>O17040590002</t>
  </si>
  <si>
    <t>O17040720002</t>
  </si>
  <si>
    <t>O17041000002</t>
  </si>
  <si>
    <t>O17041010002</t>
  </si>
  <si>
    <t>O17042150002</t>
  </si>
  <si>
    <t>O17042140002</t>
  </si>
  <si>
    <t>O17042050002</t>
  </si>
  <si>
    <t>O17041930002</t>
  </si>
  <si>
    <t>O17041910002</t>
  </si>
  <si>
    <t>O17041640002</t>
  </si>
  <si>
    <t>O17041610002</t>
  </si>
  <si>
    <t>O17041590002</t>
  </si>
  <si>
    <t>O17041560002</t>
  </si>
  <si>
    <t>O17041530002</t>
  </si>
  <si>
    <t>O17041390002</t>
  </si>
  <si>
    <t>O17041360002</t>
  </si>
  <si>
    <t>O17041300002</t>
  </si>
  <si>
    <t>O17041120002</t>
  </si>
  <si>
    <t>G09418280054</t>
  </si>
  <si>
    <t>G09418300004</t>
  </si>
  <si>
    <t>G09419690002</t>
  </si>
  <si>
    <t>Q10717910002</t>
  </si>
  <si>
    <t>Q10718030002</t>
  </si>
  <si>
    <t>Q10718040002</t>
  </si>
  <si>
    <t>G09419680001</t>
  </si>
  <si>
    <t>G09419660001</t>
  </si>
  <si>
    <t>G09419600003</t>
  </si>
  <si>
    <t>G09419590004</t>
  </si>
  <si>
    <t>G09418310004</t>
  </si>
  <si>
    <t>G09419700001</t>
  </si>
  <si>
    <t>G09420940002</t>
  </si>
  <si>
    <t>G09420960002</t>
  </si>
  <si>
    <t>Q10718140002</t>
  </si>
  <si>
    <t>Q10718150002</t>
  </si>
  <si>
    <t>Q10718210002</t>
  </si>
  <si>
    <t>S09450880003</t>
  </si>
  <si>
    <t>G09420950001</t>
  </si>
  <si>
    <t>G09420970001</t>
  </si>
  <si>
    <t>Q10718840002</t>
  </si>
  <si>
    <t>Q10721790002</t>
  </si>
  <si>
    <t>Q10721820002</t>
  </si>
  <si>
    <t>Q10721870002</t>
  </si>
  <si>
    <t>Q10722190002</t>
  </si>
  <si>
    <t>G09426580001</t>
  </si>
  <si>
    <t>G09426540001</t>
  </si>
  <si>
    <t>S09451330003</t>
  </si>
  <si>
    <t>S09451310003</t>
  </si>
  <si>
    <t>O17047370002</t>
  </si>
  <si>
    <t>O17047190002</t>
  </si>
  <si>
    <t>O17047020002</t>
  </si>
  <si>
    <t>O17047010002</t>
  </si>
  <si>
    <t>O17046730002</t>
  </si>
  <si>
    <t>O17046600002</t>
  </si>
  <si>
    <t>O17046310002</t>
  </si>
  <si>
    <t>O17046290002</t>
  </si>
  <si>
    <t>O17046250002</t>
  </si>
  <si>
    <t>O17046120002</t>
  </si>
  <si>
    <t>O17046100002</t>
  </si>
  <si>
    <t>O17046070002</t>
  </si>
  <si>
    <t>O17046040002</t>
  </si>
  <si>
    <t>O17045900002</t>
  </si>
  <si>
    <t>O17045870002</t>
  </si>
  <si>
    <t>O17045840002</t>
  </si>
  <si>
    <t>O17045830002</t>
  </si>
  <si>
    <t>O17048460002</t>
  </si>
  <si>
    <t>O17048430002</t>
  </si>
  <si>
    <t>O17048410002</t>
  </si>
  <si>
    <t>O17048400002</t>
  </si>
  <si>
    <t>O17048380002</t>
  </si>
  <si>
    <t>O17048370002</t>
  </si>
  <si>
    <t>O17047900002</t>
  </si>
  <si>
    <t>O17047770002</t>
  </si>
  <si>
    <t>O17047720002</t>
  </si>
  <si>
    <t>O17047680002</t>
  </si>
  <si>
    <t>O17047660002</t>
  </si>
  <si>
    <t>O17047640002</t>
  </si>
  <si>
    <t>O17047620002</t>
  </si>
  <si>
    <t>O17047610002</t>
  </si>
  <si>
    <t>O17047580002</t>
  </si>
  <si>
    <t>O17047490002</t>
  </si>
  <si>
    <t>O17047440002</t>
  </si>
  <si>
    <t>O17047430002</t>
  </si>
  <si>
    <t>O17047410002</t>
  </si>
  <si>
    <t>O17044980002</t>
  </si>
  <si>
    <t>O17044820002</t>
  </si>
  <si>
    <t>O17044810002</t>
  </si>
  <si>
    <t>B17046270002</t>
  </si>
  <si>
    <t>B17046260002</t>
  </si>
  <si>
    <t>B17046230002</t>
  </si>
  <si>
    <t>B17046220002</t>
  </si>
  <si>
    <t>B17046200002</t>
  </si>
  <si>
    <t>B17046180002</t>
  </si>
  <si>
    <t>B17046170002</t>
  </si>
  <si>
    <t>B17046150002</t>
  </si>
  <si>
    <t>B17045960002</t>
  </si>
  <si>
    <t>B17045810002</t>
  </si>
  <si>
    <t>B17045760002</t>
  </si>
  <si>
    <t>B17045540002</t>
  </si>
  <si>
    <t>B17045470002</t>
  </si>
  <si>
    <t>B17044960002</t>
  </si>
  <si>
    <t>B17044790002</t>
  </si>
  <si>
    <t>B17044760002</t>
  </si>
  <si>
    <t>O17045820002</t>
  </si>
  <si>
    <t>O17045790002</t>
  </si>
  <si>
    <t>O17045770002</t>
  </si>
  <si>
    <t>O17045740002</t>
  </si>
  <si>
    <t>O17045730002</t>
  </si>
  <si>
    <t>O17045710002</t>
  </si>
  <si>
    <t>O17045700002</t>
  </si>
  <si>
    <t>O17045680002</t>
  </si>
  <si>
    <t>O17045660002</t>
  </si>
  <si>
    <t>O17045050002</t>
  </si>
  <si>
    <t>O17045130002</t>
  </si>
  <si>
    <t>O17045140002</t>
  </si>
  <si>
    <t>O17045600002</t>
  </si>
  <si>
    <t>O17045610002</t>
  </si>
  <si>
    <t>O17045630002</t>
  </si>
  <si>
    <t>O17045640002</t>
  </si>
  <si>
    <t>O17045650002</t>
  </si>
  <si>
    <t>G09427790005</t>
  </si>
  <si>
    <t>G09427790004</t>
  </si>
  <si>
    <t>G09427770004</t>
  </si>
  <si>
    <t>Q10724200002</t>
  </si>
  <si>
    <t>Q10724210002</t>
  </si>
  <si>
    <t>Q10724230002</t>
  </si>
  <si>
    <t>Q10724250002</t>
  </si>
  <si>
    <t>Q10724220002</t>
  </si>
  <si>
    <t>Q10725110002</t>
  </si>
  <si>
    <t>S09451870001</t>
  </si>
  <si>
    <t>S09451860001</t>
  </si>
  <si>
    <t>S09452010003</t>
  </si>
  <si>
    <t>S09451900003</t>
  </si>
  <si>
    <t>S09452070004</t>
  </si>
  <si>
    <t>S09452070001</t>
  </si>
  <si>
    <t>Q10727710002</t>
  </si>
  <si>
    <t>Q10727700002</t>
  </si>
  <si>
    <t>S09452250001</t>
  </si>
  <si>
    <t>O17051300002</t>
  </si>
  <si>
    <t>O17051180002</t>
  </si>
  <si>
    <t>O17051140002</t>
  </si>
  <si>
    <t>O17051130002</t>
  </si>
  <si>
    <t>O17050840002</t>
  </si>
  <si>
    <t>O17050830002</t>
  </si>
  <si>
    <t>O17050810002</t>
  </si>
  <si>
    <t>O17050780002</t>
  </si>
  <si>
    <t>O17050750002</t>
  </si>
  <si>
    <t>O17050690002</t>
  </si>
  <si>
    <t>O17050680002</t>
  </si>
  <si>
    <t>O17050630002</t>
  </si>
  <si>
    <t>O17050540002</t>
  </si>
  <si>
    <t>O17050530002</t>
  </si>
  <si>
    <t>O17050510002</t>
  </si>
  <si>
    <t>O17050500002</t>
  </si>
  <si>
    <t>O17050480002</t>
  </si>
  <si>
    <t>O17050470002</t>
  </si>
  <si>
    <t>O17052030002</t>
  </si>
  <si>
    <t>O17051980002</t>
  </si>
  <si>
    <t>O17051910002</t>
  </si>
  <si>
    <t>O17051900002</t>
  </si>
  <si>
    <t>O17051890002</t>
  </si>
  <si>
    <t>O17051870002</t>
  </si>
  <si>
    <t>O17051850002</t>
  </si>
  <si>
    <t>O17051840002</t>
  </si>
  <si>
    <t>O17051820002</t>
  </si>
  <si>
    <t>O17051810002</t>
  </si>
  <si>
    <t>O17051460002</t>
  </si>
  <si>
    <t>O17051420002</t>
  </si>
  <si>
    <t>O17051400002</t>
  </si>
  <si>
    <t>O17051380002</t>
  </si>
  <si>
    <t>B17050600002</t>
  </si>
  <si>
    <t>B17050580002</t>
  </si>
  <si>
    <t>B17050550002</t>
  </si>
  <si>
    <t>B17050520002</t>
  </si>
  <si>
    <t>B17050490002</t>
  </si>
  <si>
    <t>B17050400002</t>
  </si>
  <si>
    <t>B17050330002</t>
  </si>
  <si>
    <t>B17050250002</t>
  </si>
  <si>
    <t>B17050200002</t>
  </si>
  <si>
    <t>B17050180002</t>
  </si>
  <si>
    <t>B17049970002</t>
  </si>
  <si>
    <t>B17049950002</t>
  </si>
  <si>
    <t>B17049590002</t>
  </si>
  <si>
    <t>O17050460002</t>
  </si>
  <si>
    <t>O17050450002</t>
  </si>
  <si>
    <t>O17050440002</t>
  </si>
  <si>
    <t>O17050430002</t>
  </si>
  <si>
    <t>O17050420002</t>
  </si>
  <si>
    <t>O17050410002</t>
  </si>
  <si>
    <t>O17050280002</t>
  </si>
  <si>
    <t>O17050170002</t>
  </si>
  <si>
    <t>O17050120002</t>
  </si>
  <si>
    <t>O17050110002</t>
  </si>
  <si>
    <t>O17050090002</t>
  </si>
  <si>
    <t>O17050010002</t>
  </si>
  <si>
    <t>O17049800002</t>
  </si>
  <si>
    <t>O17049650002</t>
  </si>
  <si>
    <t>O17049560002</t>
  </si>
  <si>
    <t>B17050620002</t>
  </si>
  <si>
    <t>G09442050002</t>
  </si>
  <si>
    <t>G09442060001</t>
  </si>
  <si>
    <t>Q10731950002</t>
  </si>
  <si>
    <t>Q10732010002</t>
  </si>
  <si>
    <t>Q10732460002</t>
  </si>
  <si>
    <t>F0000404</t>
  </si>
  <si>
    <t>Q10733250002</t>
  </si>
  <si>
    <t>S09452730003</t>
  </si>
  <si>
    <t>S09452750001</t>
  </si>
  <si>
    <t>O17055540002</t>
  </si>
  <si>
    <t>O17055470002</t>
  </si>
  <si>
    <t>O17055290002</t>
  </si>
  <si>
    <t>O17055280002</t>
  </si>
  <si>
    <t>O17054670002</t>
  </si>
  <si>
    <t>O17054530002</t>
  </si>
  <si>
    <t>O17054500002</t>
  </si>
  <si>
    <t>O17054450002</t>
  </si>
  <si>
    <t>O17054430002</t>
  </si>
  <si>
    <t>O17054420002</t>
  </si>
  <si>
    <t>O17054410002</t>
  </si>
  <si>
    <t>O17055590002</t>
  </si>
  <si>
    <t>O17055830002</t>
  </si>
  <si>
    <t>O17056130002</t>
  </si>
  <si>
    <t>O17056150002</t>
  </si>
  <si>
    <t>O17056230002</t>
  </si>
  <si>
    <t>O17056390002</t>
  </si>
  <si>
    <t>O17056480002</t>
  </si>
  <si>
    <t>O17056510002</t>
  </si>
  <si>
    <t>O17056710002</t>
  </si>
  <si>
    <t>O17056740002</t>
  </si>
  <si>
    <t>O17056810002</t>
  </si>
  <si>
    <t>O17056910002</t>
  </si>
  <si>
    <t>B17054230002</t>
  </si>
  <si>
    <t>B17054260002</t>
  </si>
  <si>
    <t>B17054440002</t>
  </si>
  <si>
    <t>B17054590002</t>
  </si>
  <si>
    <t>B17054600002</t>
  </si>
  <si>
    <t>B17054630002</t>
  </si>
  <si>
    <t>B17054640002</t>
  </si>
  <si>
    <t>B17054660002</t>
  </si>
  <si>
    <t>B17054830002</t>
  </si>
  <si>
    <t>B17055140002</t>
  </si>
  <si>
    <t>B17055180002</t>
  </si>
  <si>
    <t>O17054350002</t>
  </si>
  <si>
    <t>O17054340002</t>
  </si>
  <si>
    <t>O17054300002</t>
  </si>
  <si>
    <t>O17054290002</t>
  </si>
  <si>
    <t>O17054210002</t>
  </si>
  <si>
    <t>O17054200002</t>
  </si>
  <si>
    <t>O17054190002</t>
  </si>
  <si>
    <t>O17054180002</t>
  </si>
  <si>
    <t>G09451060001</t>
  </si>
  <si>
    <t>G09451060004</t>
  </si>
  <si>
    <t>F0000405</t>
  </si>
  <si>
    <t>G09453780002</t>
  </si>
  <si>
    <t>Q10735440002</t>
  </si>
  <si>
    <t>S09453030002</t>
  </si>
  <si>
    <t>S09452980001</t>
  </si>
  <si>
    <t>G09453790001</t>
  </si>
  <si>
    <t>G09453850001</t>
  </si>
  <si>
    <t>G09453870001</t>
  </si>
  <si>
    <t>Q10736080002</t>
  </si>
  <si>
    <t>Q10736090002</t>
  </si>
  <si>
    <t>Q10736190002</t>
  </si>
  <si>
    <t>Q10736200002</t>
  </si>
  <si>
    <t>G09457350002</t>
  </si>
  <si>
    <t>G09457360001</t>
  </si>
  <si>
    <t>G09457300001</t>
  </si>
  <si>
    <t>G09457260001</t>
  </si>
  <si>
    <t>G09458670001</t>
  </si>
  <si>
    <t>G09458730004</t>
  </si>
  <si>
    <t>G09458730005</t>
  </si>
  <si>
    <t>S09453330003</t>
  </si>
  <si>
    <t>S09453300003</t>
  </si>
  <si>
    <t>S09453310003</t>
  </si>
  <si>
    <t>S09453480002</t>
  </si>
  <si>
    <t>S09453340003</t>
  </si>
  <si>
    <t>S09453350003</t>
  </si>
  <si>
    <t>S09453360003</t>
  </si>
  <si>
    <t>S09453420003</t>
  </si>
  <si>
    <t>S09453550003</t>
  </si>
  <si>
    <t>S09453480003</t>
  </si>
  <si>
    <t>S09453590001</t>
  </si>
  <si>
    <t>S09453130001</t>
  </si>
  <si>
    <t>O17059610002</t>
  </si>
  <si>
    <t>O17059620002</t>
  </si>
  <si>
    <t>O17059720002</t>
  </si>
  <si>
    <t>O17059980002</t>
  </si>
  <si>
    <t>O17060360002</t>
  </si>
  <si>
    <t>O17060750002</t>
  </si>
  <si>
    <t>O17060770002</t>
  </si>
  <si>
    <t>B17058430002</t>
  </si>
  <si>
    <t>B17058460002</t>
  </si>
  <si>
    <t>B17058490002</t>
  </si>
  <si>
    <t>B17059050002</t>
  </si>
  <si>
    <t>B17059100002</t>
  </si>
  <si>
    <t>B17059280002</t>
  </si>
  <si>
    <t>O17058550002</t>
  </si>
  <si>
    <t>O17058730002</t>
  </si>
  <si>
    <t>O17058750002</t>
  </si>
  <si>
    <t>O17058770002</t>
  </si>
  <si>
    <t>O17058960002</t>
  </si>
  <si>
    <t>O17058980002</t>
  </si>
  <si>
    <t>O17059200002</t>
  </si>
  <si>
    <t>O17059550002</t>
  </si>
  <si>
    <t>F0000407</t>
  </si>
  <si>
    <t>G09463250003</t>
  </si>
  <si>
    <t>G09463210003</t>
  </si>
  <si>
    <t>G09463430001</t>
  </si>
  <si>
    <t>Q10740950002</t>
  </si>
  <si>
    <t>Q10741060002</t>
  </si>
  <si>
    <t>Q10741070002</t>
  </si>
  <si>
    <t>S09453790002</t>
  </si>
  <si>
    <t>Q10743230002</t>
  </si>
  <si>
    <t>S09453960001</t>
  </si>
  <si>
    <t>S09453960004</t>
  </si>
  <si>
    <t>S09453990001</t>
  </si>
  <si>
    <t>G09470480001</t>
  </si>
  <si>
    <t>G09470570001</t>
  </si>
  <si>
    <t>S09454390003</t>
  </si>
  <si>
    <t>S09454410003</t>
  </si>
  <si>
    <t>S09454480001</t>
  </si>
  <si>
    <t>S09454720003</t>
  </si>
  <si>
    <t>S09454770003</t>
  </si>
  <si>
    <t>O17064690002</t>
  </si>
  <si>
    <t>O17064660002</t>
  </si>
  <si>
    <t>O17064210002</t>
  </si>
  <si>
    <t>O17064190002</t>
  </si>
  <si>
    <t>O17064070002</t>
  </si>
  <si>
    <t>O17063790002</t>
  </si>
  <si>
    <t>O17063410002</t>
  </si>
  <si>
    <t>O17063360002</t>
  </si>
  <si>
    <t>O17063130002</t>
  </si>
  <si>
    <t>O17062740002</t>
  </si>
  <si>
    <t>O17064890002</t>
  </si>
  <si>
    <t>O17065080002</t>
  </si>
  <si>
    <t>O17065720002</t>
  </si>
  <si>
    <t>O17065760002</t>
  </si>
  <si>
    <t>O17066140002</t>
  </si>
  <si>
    <t>O17066150002</t>
  </si>
  <si>
    <t>O17066170002</t>
  </si>
  <si>
    <t>O17066210002</t>
  </si>
  <si>
    <t>O17066240002</t>
  </si>
  <si>
    <t>O17066280002</t>
  </si>
  <si>
    <t>O17066290002</t>
  </si>
  <si>
    <t>O17066320002</t>
  </si>
  <si>
    <t>O17066350002</t>
  </si>
  <si>
    <t>B17062270002</t>
  </si>
  <si>
    <t>B17062400002</t>
  </si>
  <si>
    <t>B17062410002</t>
  </si>
  <si>
    <t>B17062680002</t>
  </si>
  <si>
    <t>B17062850002</t>
  </si>
  <si>
    <t>B17062890002</t>
  </si>
  <si>
    <t>B17062900002</t>
  </si>
  <si>
    <t>B17062910002</t>
  </si>
  <si>
    <t>B17062920002</t>
  </si>
  <si>
    <t>B17062940002</t>
  </si>
  <si>
    <t>B17063010002</t>
  </si>
  <si>
    <t>B17063020002</t>
  </si>
  <si>
    <t>B17063050002</t>
  </si>
  <si>
    <t>B17063060002</t>
  </si>
  <si>
    <t>B17063240002</t>
  </si>
  <si>
    <t>B17063310002</t>
  </si>
  <si>
    <t>O17062630002</t>
  </si>
  <si>
    <t>O17062510002</t>
  </si>
  <si>
    <t>O17062370002</t>
  </si>
  <si>
    <t>O17062240002</t>
  </si>
  <si>
    <t>B17063950002</t>
  </si>
  <si>
    <t>B17063930002</t>
  </si>
  <si>
    <t>B17063890002</t>
  </si>
  <si>
    <t>B17063780002</t>
  </si>
  <si>
    <t>B17063760002</t>
  </si>
  <si>
    <t>B17063750002</t>
  </si>
  <si>
    <t>B17063690002</t>
  </si>
  <si>
    <t>B17063620002</t>
  </si>
  <si>
    <t>G09474400004</t>
  </si>
  <si>
    <t>G09474380004</t>
  </si>
  <si>
    <t>G09477030001</t>
  </si>
  <si>
    <t>G09478420001</t>
  </si>
  <si>
    <t>S09455400001</t>
  </si>
  <si>
    <t>S09454960003</t>
  </si>
  <si>
    <t>G09478440001</t>
  </si>
  <si>
    <t>S09455080002</t>
  </si>
  <si>
    <t>S09455640001</t>
  </si>
  <si>
    <t>S09455460001</t>
  </si>
  <si>
    <t>Q10746010002</t>
  </si>
  <si>
    <t>Q10746000002</t>
  </si>
  <si>
    <t>Q10745990002</t>
  </si>
  <si>
    <t>Q10745980002</t>
  </si>
  <si>
    <t>S09455680001</t>
  </si>
  <si>
    <t>S09455680004</t>
  </si>
  <si>
    <t>Q10748410002</t>
  </si>
  <si>
    <t>G09484300002</t>
  </si>
  <si>
    <t>S09455700002</t>
  </si>
  <si>
    <t>S09455830004</t>
  </si>
  <si>
    <t>S09455830001</t>
  </si>
  <si>
    <t>S09455600003</t>
  </si>
  <si>
    <t>S09455580003</t>
  </si>
  <si>
    <t>G09484310001</t>
  </si>
  <si>
    <t>Q10749360002</t>
  </si>
  <si>
    <t>S09456160003</t>
  </si>
  <si>
    <t>S09456190003</t>
  </si>
  <si>
    <t>S09456110002</t>
  </si>
  <si>
    <t>S09456230001</t>
  </si>
  <si>
    <t>O17069040002</t>
  </si>
  <si>
    <t>O17069030002</t>
  </si>
  <si>
    <t>O17069020002</t>
  </si>
  <si>
    <t>O17069010002</t>
  </si>
  <si>
    <t>O17069000002</t>
  </si>
  <si>
    <t>O17068980002</t>
  </si>
  <si>
    <t>O17068960002</t>
  </si>
  <si>
    <t>O17068900002</t>
  </si>
  <si>
    <t>O17068890002</t>
  </si>
  <si>
    <t>O17068410002</t>
  </si>
  <si>
    <t>O17068270002</t>
  </si>
  <si>
    <t>O17069090002</t>
  </si>
  <si>
    <t>O17069290002</t>
  </si>
  <si>
    <t>O17069330002</t>
  </si>
  <si>
    <t>O17069500002</t>
  </si>
  <si>
    <t>O17069630002</t>
  </si>
  <si>
    <t>O17069670002</t>
  </si>
  <si>
    <t>O17069700002</t>
  </si>
  <si>
    <t>O17070020002</t>
  </si>
  <si>
    <t>O17070470002</t>
  </si>
  <si>
    <t>B17067480002</t>
  </si>
  <si>
    <t>B17067490002</t>
  </si>
  <si>
    <t>B17067520002</t>
  </si>
  <si>
    <t>B17067540002</t>
  </si>
  <si>
    <t>B17067550002</t>
  </si>
  <si>
    <t>B17067570002</t>
  </si>
  <si>
    <t>B17067590002</t>
  </si>
  <si>
    <t>B17067690002</t>
  </si>
  <si>
    <t>B17068090002</t>
  </si>
  <si>
    <t>B17068100002</t>
  </si>
  <si>
    <t>B17068120002</t>
  </si>
  <si>
    <t>B17068350002</t>
  </si>
  <si>
    <t>B17068360002</t>
  </si>
  <si>
    <t>O17067890002</t>
  </si>
  <si>
    <t>O17067860002</t>
  </si>
  <si>
    <t>O17067790002</t>
  </si>
  <si>
    <t>O17067760002</t>
  </si>
  <si>
    <t>O17067650002</t>
  </si>
  <si>
    <t>O17067580002</t>
  </si>
  <si>
    <t>O17067560002</t>
  </si>
  <si>
    <t>B17068470002</t>
  </si>
  <si>
    <t>B17068450002</t>
  </si>
  <si>
    <t>B17068440002</t>
  </si>
  <si>
    <t>B17068430002</t>
  </si>
  <si>
    <t>B17068370002</t>
  </si>
  <si>
    <t>F0000409</t>
  </si>
  <si>
    <t>G09489140003</t>
  </si>
  <si>
    <t>G09489160004</t>
  </si>
  <si>
    <t>G09489360003</t>
  </si>
  <si>
    <t>G09490620002</t>
  </si>
  <si>
    <t>G09490630001</t>
  </si>
  <si>
    <t>Q10753080002</t>
  </si>
  <si>
    <t>Q10753070002</t>
  </si>
  <si>
    <t>G09493120002</t>
  </si>
  <si>
    <t>Q10755020002</t>
  </si>
  <si>
    <t>G09493130001</t>
  </si>
  <si>
    <t>G09496730003</t>
  </si>
  <si>
    <t>S09457010001</t>
  </si>
  <si>
    <t>S09457130002</t>
  </si>
  <si>
    <t>O17073960002</t>
  </si>
  <si>
    <t>O17073920002</t>
  </si>
  <si>
    <t>O17073910002</t>
  </si>
  <si>
    <t>O17073890002</t>
  </si>
  <si>
    <t>O17073880002</t>
  </si>
  <si>
    <t>O17073740002</t>
  </si>
  <si>
    <t>O17073720002</t>
  </si>
  <si>
    <t>O17073470002</t>
  </si>
  <si>
    <t>O17073320002</t>
  </si>
  <si>
    <t>O17073310002</t>
  </si>
  <si>
    <t>O17073970002</t>
  </si>
  <si>
    <t>O17074050002</t>
  </si>
  <si>
    <t>O17074080002</t>
  </si>
  <si>
    <t>O17074090002</t>
  </si>
  <si>
    <t>O17074110002</t>
  </si>
  <si>
    <t>O17074140002</t>
  </si>
  <si>
    <t>O17074150002</t>
  </si>
  <si>
    <t>O17074160002</t>
  </si>
  <si>
    <t>O17074640002</t>
  </si>
  <si>
    <t>O17074730002</t>
  </si>
  <si>
    <t>O17074750002</t>
  </si>
  <si>
    <t>B17072010002</t>
  </si>
  <si>
    <t>B17072040002</t>
  </si>
  <si>
    <t>B17072100002</t>
  </si>
  <si>
    <t>B17072580002</t>
  </si>
  <si>
    <t>B17072590002</t>
  </si>
  <si>
    <t>B17072610002</t>
  </si>
  <si>
    <t>B17073090002</t>
  </si>
  <si>
    <t>B17073110002</t>
  </si>
  <si>
    <t>B17073140002</t>
  </si>
  <si>
    <t>B17073160002</t>
  </si>
  <si>
    <t>B17073210002</t>
  </si>
  <si>
    <t>O17073240002</t>
  </si>
  <si>
    <t>O17072960002</t>
  </si>
  <si>
    <t>O17072720002</t>
  </si>
  <si>
    <t>O17072130002</t>
  </si>
  <si>
    <t>O17072060002</t>
  </si>
  <si>
    <t>O17072020002</t>
  </si>
  <si>
    <t>O17071990002</t>
  </si>
  <si>
    <t>O17071980002</t>
  </si>
  <si>
    <t>O17071840002</t>
  </si>
  <si>
    <t>B17073230002</t>
  </si>
  <si>
    <t>G09504020058</t>
  </si>
  <si>
    <t>S09457640001</t>
  </si>
  <si>
    <t>G09504050079</t>
  </si>
  <si>
    <t>G09504050084</t>
  </si>
  <si>
    <t>S09457730003</t>
  </si>
  <si>
    <t>S09457750003</t>
  </si>
  <si>
    <t>S09457940001</t>
  </si>
  <si>
    <t>S09457920001</t>
  </si>
  <si>
    <t>S09457770003</t>
  </si>
  <si>
    <t>F0000412</t>
  </si>
  <si>
    <t>F0000413</t>
  </si>
  <si>
    <t>J03502230002</t>
  </si>
  <si>
    <t>G09506340004</t>
  </si>
  <si>
    <t>G09506380004</t>
  </si>
  <si>
    <t>G09508520003</t>
  </si>
  <si>
    <t>S09458340001</t>
  </si>
  <si>
    <t>T03913830001</t>
  </si>
  <si>
    <t>T03913850001</t>
  </si>
  <si>
    <t>T03913870001</t>
  </si>
  <si>
    <t>T03913890001</t>
  </si>
  <si>
    <t>T03913910001</t>
  </si>
  <si>
    <t>T03913930001</t>
  </si>
  <si>
    <t>T03913950001</t>
  </si>
  <si>
    <t>T03913970001</t>
  </si>
  <si>
    <t>T03913990001</t>
  </si>
  <si>
    <t>T03914010001</t>
  </si>
  <si>
    <t>T03914030001</t>
  </si>
  <si>
    <t>T03914050001</t>
  </si>
  <si>
    <t>T03914070001</t>
  </si>
  <si>
    <t>T03914090001</t>
  </si>
  <si>
    <t>T03914110001</t>
  </si>
  <si>
    <t>T03914130001</t>
  </si>
  <si>
    <t>T03914150001</t>
  </si>
  <si>
    <t>T03914170001</t>
  </si>
  <si>
    <t>T03914190001</t>
  </si>
  <si>
    <t>T03914210001</t>
  </si>
  <si>
    <t>T03914230001</t>
  </si>
  <si>
    <t>T03914250001</t>
  </si>
  <si>
    <t>T03914270001</t>
  </si>
  <si>
    <t>T03914290001</t>
  </si>
  <si>
    <t>T03914310001</t>
  </si>
  <si>
    <t>T03914330001</t>
  </si>
  <si>
    <t>T03914350001</t>
  </si>
  <si>
    <t>T03914370001</t>
  </si>
  <si>
    <t>T03914390001</t>
  </si>
  <si>
    <t>T03914410001</t>
  </si>
  <si>
    <t>T03914430001</t>
  </si>
  <si>
    <t>T03914450001</t>
  </si>
  <si>
    <t>T03914470001</t>
  </si>
  <si>
    <t>T03914490001</t>
  </si>
  <si>
    <t>T03914510001</t>
  </si>
  <si>
    <t>T03914530001</t>
  </si>
  <si>
    <t>T03914550001</t>
  </si>
  <si>
    <t>T03914570001</t>
  </si>
  <si>
    <t>T03914590001</t>
  </si>
  <si>
    <t>T03914610001</t>
  </si>
  <si>
    <t>T03914630001</t>
  </si>
  <si>
    <t>T03914650001</t>
  </si>
  <si>
    <t>T03914670001</t>
  </si>
  <si>
    <t>T03914690001</t>
  </si>
  <si>
    <t>T03914710001</t>
  </si>
  <si>
    <t>T03914730001</t>
  </si>
  <si>
    <t>T03914750001</t>
  </si>
  <si>
    <t>T03914770001</t>
  </si>
  <si>
    <t>T03914790001</t>
  </si>
  <si>
    <t>T03914810001</t>
  </si>
  <si>
    <t>T03914830001</t>
  </si>
  <si>
    <t>T03914850001</t>
  </si>
  <si>
    <t>T03914870001</t>
  </si>
  <si>
    <t>T03914890001</t>
  </si>
  <si>
    <t>T03914910001</t>
  </si>
  <si>
    <t>T03914930001</t>
  </si>
  <si>
    <t>T03914950001</t>
  </si>
  <si>
    <t>T03914970001</t>
  </si>
  <si>
    <t>T03914990001</t>
  </si>
  <si>
    <t>T03915010001</t>
  </si>
  <si>
    <t>T03915030001</t>
  </si>
  <si>
    <t>T03915050001</t>
  </si>
  <si>
    <t>T03915070001</t>
  </si>
  <si>
    <t>T03915090001</t>
  </si>
  <si>
    <t>T03915110001</t>
  </si>
  <si>
    <t>T03915130001</t>
  </si>
  <si>
    <t>T03915160001</t>
  </si>
  <si>
    <t>T03915180001</t>
  </si>
  <si>
    <t>T03915200001</t>
  </si>
  <si>
    <t>T03915220001</t>
  </si>
  <si>
    <t>T03915240001</t>
  </si>
  <si>
    <t>T03915260001</t>
  </si>
  <si>
    <t>T03915280001</t>
  </si>
  <si>
    <t>T03915300001</t>
  </si>
  <si>
    <t>T03915320001</t>
  </si>
  <si>
    <t>T03915340001</t>
  </si>
  <si>
    <t>T03915360001</t>
  </si>
  <si>
    <t>T03915380001</t>
  </si>
  <si>
    <t>T03915400001</t>
  </si>
  <si>
    <t>T03915420001</t>
  </si>
  <si>
    <t>T03915440001</t>
  </si>
  <si>
    <t>T03915460001</t>
  </si>
  <si>
    <t>T03915480001</t>
  </si>
  <si>
    <t>T03915500001</t>
  </si>
  <si>
    <t>T03915520001</t>
  </si>
  <si>
    <t>T03915540001</t>
  </si>
  <si>
    <t>T03915560001</t>
  </si>
  <si>
    <t>T03915580001</t>
  </si>
  <si>
    <t>T03915600001</t>
  </si>
  <si>
    <t>T03915620001</t>
  </si>
  <si>
    <t>T03915640001</t>
  </si>
  <si>
    <t>T03915660001</t>
  </si>
  <si>
    <t>T03915680001</t>
  </si>
  <si>
    <t>T03915700001</t>
  </si>
  <si>
    <t>T03915720001</t>
  </si>
  <si>
    <t>T03915740001</t>
  </si>
  <si>
    <t>T03915760001</t>
  </si>
  <si>
    <t>T03915780001</t>
  </si>
  <si>
    <t>T03915800001</t>
  </si>
  <si>
    <t>T03915820001</t>
  </si>
  <si>
    <t>T03915840001</t>
  </si>
  <si>
    <t>T03915860001</t>
  </si>
  <si>
    <t>T03915880001</t>
  </si>
  <si>
    <t>T03915900001</t>
  </si>
  <si>
    <t>T03915920001</t>
  </si>
  <si>
    <t>F0000414</t>
  </si>
  <si>
    <t>S09458610003</t>
  </si>
  <si>
    <t>S09458680004</t>
  </si>
  <si>
    <t>O17078290002</t>
  </si>
  <si>
    <t>O17078150002</t>
  </si>
  <si>
    <t>O17078010002</t>
  </si>
  <si>
    <t>O17077930002</t>
  </si>
  <si>
    <t>O17077800002</t>
  </si>
  <si>
    <t>O17077610002</t>
  </si>
  <si>
    <t>O17077570002</t>
  </si>
  <si>
    <t>O17077330002</t>
  </si>
  <si>
    <t>O17077170002</t>
  </si>
  <si>
    <t>O17077120002</t>
  </si>
  <si>
    <t>O17076860002</t>
  </si>
  <si>
    <t>O17078350002</t>
  </si>
  <si>
    <t>O17078440002</t>
  </si>
  <si>
    <t>O17078450002</t>
  </si>
  <si>
    <t>O17078480002</t>
  </si>
  <si>
    <t>O17078490002</t>
  </si>
  <si>
    <t>O17078870002</t>
  </si>
  <si>
    <t>O17078980002</t>
  </si>
  <si>
    <t>O17079010002</t>
  </si>
  <si>
    <t>O17079030002</t>
  </si>
  <si>
    <t>O17079040002</t>
  </si>
  <si>
    <t>O17079080002</t>
  </si>
  <si>
    <t>O17079300002</t>
  </si>
  <si>
    <t>B17076210002</t>
  </si>
  <si>
    <t>B17076220002</t>
  </si>
  <si>
    <t>B17076230002</t>
  </si>
  <si>
    <t>B17076410002</t>
  </si>
  <si>
    <t>B17076430002</t>
  </si>
  <si>
    <t>B17076550002</t>
  </si>
  <si>
    <t>B17076590002</t>
  </si>
  <si>
    <t>B17076760002</t>
  </si>
  <si>
    <t>B17077030002</t>
  </si>
  <si>
    <t>B17077130002</t>
  </si>
  <si>
    <t>B17077150002</t>
  </si>
  <si>
    <t>O17076680002</t>
  </si>
  <si>
    <t>O17076670002</t>
  </si>
  <si>
    <t>O17076660002</t>
  </si>
  <si>
    <t>O17076180002</t>
  </si>
  <si>
    <t>B17077440002</t>
  </si>
  <si>
    <t>B17077390002</t>
  </si>
  <si>
    <t>B17077370002</t>
  </si>
  <si>
    <t>B17077310002</t>
  </si>
  <si>
    <t>B17077280002</t>
  </si>
  <si>
    <t>B17077250002</t>
  </si>
  <si>
    <t>B17077240002</t>
  </si>
  <si>
    <t>B17077180002</t>
  </si>
  <si>
    <t>F0000416</t>
  </si>
  <si>
    <t>G09514970003</t>
  </si>
  <si>
    <t>G09513550003</t>
  </si>
  <si>
    <t>F0000417</t>
  </si>
  <si>
    <t>Q10768260002</t>
  </si>
  <si>
    <t>Q10768270002</t>
  </si>
  <si>
    <t>Q10768280002</t>
  </si>
  <si>
    <t>Q10768300002</t>
  </si>
  <si>
    <t>Q10768310002</t>
  </si>
  <si>
    <t>Q10768330002</t>
  </si>
  <si>
    <t>Q10768340002</t>
  </si>
  <si>
    <t>Q10768350002</t>
  </si>
  <si>
    <t>Q10768360002</t>
  </si>
  <si>
    <t>Q10768380002</t>
  </si>
  <si>
    <t>Q10768570002</t>
  </si>
  <si>
    <t>Q10768580002</t>
  </si>
  <si>
    <t>Q10768600002</t>
  </si>
  <si>
    <t>Q10768610002</t>
  </si>
  <si>
    <t>Q10768620002</t>
  </si>
  <si>
    <t>G09520440004</t>
  </si>
  <si>
    <t>S09459690003</t>
  </si>
  <si>
    <t>G09520470004</t>
  </si>
  <si>
    <t>G09520490004</t>
  </si>
  <si>
    <t>G09520500004</t>
  </si>
  <si>
    <t>G09520510004</t>
  </si>
  <si>
    <t>G09520520004</t>
  </si>
  <si>
    <t>G09521830003</t>
  </si>
  <si>
    <t>S09459620003</t>
  </si>
  <si>
    <t>G09523300002</t>
  </si>
  <si>
    <t>S09459960002</t>
  </si>
  <si>
    <t>G09523310001</t>
  </si>
  <si>
    <t>S09460070003</t>
  </si>
  <si>
    <t>F0000419</t>
  </si>
  <si>
    <t>O17082300002</t>
  </si>
  <si>
    <t>O17082290002</t>
  </si>
  <si>
    <t>O17082280002</t>
  </si>
  <si>
    <t>O17082270002</t>
  </si>
  <si>
    <t>O17082080002</t>
  </si>
  <si>
    <t>O17082070002</t>
  </si>
  <si>
    <t>O17082020002</t>
  </si>
  <si>
    <t>O17082000002</t>
  </si>
  <si>
    <t>O17081970002</t>
  </si>
  <si>
    <t>O17081800002</t>
  </si>
  <si>
    <t>O17081790002</t>
  </si>
  <si>
    <t>O17081770002</t>
  </si>
  <si>
    <t>O17081670002</t>
  </si>
  <si>
    <t>O17082310002</t>
  </si>
  <si>
    <t>O17082560002</t>
  </si>
  <si>
    <t>O17082580002</t>
  </si>
  <si>
    <t>O17083090002</t>
  </si>
  <si>
    <t>O17083370002</t>
  </si>
  <si>
    <t>O17083400002</t>
  </si>
  <si>
    <t>O17083500002</t>
  </si>
  <si>
    <t>O17083610002</t>
  </si>
  <si>
    <t>O17084270002</t>
  </si>
  <si>
    <t>O17084280002</t>
  </si>
  <si>
    <t>O17084320002</t>
  </si>
  <si>
    <t>O17084370002</t>
  </si>
  <si>
    <t>O17084480002</t>
  </si>
  <si>
    <t>B17081120002</t>
  </si>
  <si>
    <t>B17081150002</t>
  </si>
  <si>
    <t>B17081170002</t>
  </si>
  <si>
    <t>B17081180002</t>
  </si>
  <si>
    <t>B17081420002</t>
  </si>
  <si>
    <t>B17081430002</t>
  </si>
  <si>
    <t>B17081610002</t>
  </si>
  <si>
    <t>B17081630002</t>
  </si>
  <si>
    <t>B17081700002</t>
  </si>
  <si>
    <t>B17081760002</t>
  </si>
  <si>
    <t>B17081990002</t>
  </si>
  <si>
    <t>B17082030002</t>
  </si>
  <si>
    <t>O17081640002</t>
  </si>
  <si>
    <t>O17081620002</t>
  </si>
  <si>
    <t>O17081480002</t>
  </si>
  <si>
    <t>O17081190002</t>
  </si>
  <si>
    <t>O17081000002</t>
  </si>
  <si>
    <t>O17080970002</t>
  </si>
  <si>
    <t>O17080760002</t>
  </si>
  <si>
    <t>O17080750002</t>
  </si>
  <si>
    <t>B17082150002</t>
  </si>
  <si>
    <t>B17082110002</t>
  </si>
  <si>
    <t>G09524960005</t>
  </si>
  <si>
    <t>G09524960004</t>
  </si>
  <si>
    <t>G09524950005</t>
  </si>
  <si>
    <t>G09524950004</t>
  </si>
  <si>
    <t>F0000422</t>
  </si>
  <si>
    <t>F0000424</t>
  </si>
  <si>
    <t>G09527890002</t>
  </si>
  <si>
    <t>J03502950002</t>
  </si>
  <si>
    <t>Q10771550002</t>
  </si>
  <si>
    <t>Q10772770002</t>
  </si>
  <si>
    <t>Q10772780002</t>
  </si>
  <si>
    <t>Q10772790002</t>
  </si>
  <si>
    <t>Q10772830002</t>
  </si>
  <si>
    <t>Q10772850002</t>
  </si>
  <si>
    <t>Q10772870002</t>
  </si>
  <si>
    <t>G09527900001</t>
  </si>
  <si>
    <t>Q10773530002</t>
  </si>
  <si>
    <t>Q10773560002</t>
  </si>
  <si>
    <t>Q10773570002</t>
  </si>
  <si>
    <t>Q10773580002</t>
  </si>
  <si>
    <t>F0000425</t>
  </si>
  <si>
    <t>F0000427</t>
  </si>
  <si>
    <t>F0000428</t>
  </si>
  <si>
    <t>F0000430</t>
  </si>
  <si>
    <t>F0000432</t>
  </si>
  <si>
    <t>Q10775470002</t>
  </si>
  <si>
    <t>S09460440003</t>
  </si>
  <si>
    <t>S09461720003</t>
  </si>
  <si>
    <t>S09461800003</t>
  </si>
  <si>
    <t>S09461990003</t>
  </si>
  <si>
    <t>G09533340004</t>
  </si>
  <si>
    <t>G09533350004</t>
  </si>
  <si>
    <t>G09533360004</t>
  </si>
  <si>
    <t>G09533370004</t>
  </si>
  <si>
    <t>G09533380003</t>
  </si>
  <si>
    <t>G09533390004</t>
  </si>
  <si>
    <t>G09533400003</t>
  </si>
  <si>
    <t>G09533430004</t>
  </si>
  <si>
    <t>G09533440004</t>
  </si>
  <si>
    <t>S09460210001</t>
  </si>
  <si>
    <t>S09460560001</t>
  </si>
  <si>
    <t>S09461670003</t>
  </si>
  <si>
    <t>S09462140001</t>
  </si>
  <si>
    <t>00292012001 DEPOSITO DE EFECTIVO, DEPOSITANTE: EBER MAMANI TINCUTA, CONCEPTO: CONVENIO ENTRE VIAS BOLIVIA Y FEDERACION 1RO DE MAYO, CUENTA DE DEPOSITO: CUENTA UNICA DEL TESORO</t>
  </si>
  <si>
    <t>00099021001 DEPOSITO DE EFECTIVO, DEPOSITANTE: HILDA AYALA CRUZ, CONCEPTO: DEVOLUCION DE BONO AL CARGO, CUENTA DE DEPOSITO: CUENTA UNICA DEL TESORO</t>
  </si>
  <si>
    <t>00099021001 DEPOSITO DE EFECTIVO, DEPOSITANTE: OTILIA HORTENCIA CONDORI CUNO, CONCEPTO: IMPORTE POR COBRO INDEBIDO DE LOLA CUNO CANASA ( Q.E.P.D. ), CUENTA DE DEPOSITO: CUENTA UNICA DEL TESORO</t>
  </si>
  <si>
    <t>00099021001 DEPOSITO DE EFECTIVO, DEPOSITANTE: MINISTERIO DE EDUCACION, CONCEPTO: DEVOLUCION DE PASAJES, CUENTA DE DEPOSITO: CUENTA UNICA DEL TESORO</t>
  </si>
  <si>
    <t>00099021001 DEPOSITO DE EFECTIVO, DEPOSITANTE: FAUD GENARO RAMOS ESPINOZA C.I. 3088974 OR, CONCEPTO: REVERSION DE GASTOS NO EJECUTADOS DIV-9 P/SERV BASICOS ENERGIA ELECTRICA DIC/18, CUENTA DE DEPOSITO: CUENTA UNICA DEL TESORO</t>
  </si>
  <si>
    <t>00099021001 DEPOSITO DE EFECTIVO, DEPOSITANTE: JIMMY CALLE OCHOA, CONCEPTO: FONDOS EN AVANCE, CUENTA DE DEPOSITO: CUENTA UNICA DEL TESORO</t>
  </si>
  <si>
    <t>00099021001 DEPOSITO DE EFECTIVO, DEPOSITANTE: FRANZ TORREZ ZAMBRANA, CONCEPTO: DEVOLUCION POR DOBLE PERCEPCION, CUENTA DE DEPOSITO: CUENTA UNICA DEL TESORO</t>
  </si>
  <si>
    <t>00099021001 DEPOSITO DE EFECTIVO, DEPOSITANTE: DAVID ROJAS ESCALERA, CONCEPTO: PREVENTIVO # 2217, CUENTA DE DEPOSITO: CUENTA UNICA DEL TESORO</t>
  </si>
  <si>
    <t>00099021001 DEPOSITO DE EFECTIVO, DEPOSITANTE: DAVID ROJAS ESCALERA, CONCEPTO: PREVENTIVO # 2218, CUENTA DE DEPOSITO: CUENTA UNICA DEL TESORO</t>
  </si>
  <si>
    <t>00526012001 DEPOSITO DE EFECTIVO, DEPOSITANTE: HUGO HAROLD MACHICADO, CONCEPTO: DEVOLUCION PASAJES, CUENTA DE DEPOSITO: CUENTA UNICA DEL TESORO</t>
  </si>
  <si>
    <t>00099021001 DEPOSITO DE EFECTIVO, DEPOSITANTE: CARLA ISABEL PANTOJA DURAN-AGBC, CONCEPTO: REVERSION DE FONDOS EN AVANCE PREVENTIVO 553-554, CUENTA DE DEPOSITO: CUENTA UNICA DEL TESORO</t>
  </si>
  <si>
    <t>00099021001 DEPOSITO DE EFECTIVO, DEPOSITANTE: CARLA ISABEL PANTOJA DURAN-AGBC, CONCEPTO: REVERSION DE FONDOS EN AVANCE PREVENTIVO 525-526, CUENTA DE DEPOSITO: CUENTA UNICA DEL TESORO</t>
  </si>
  <si>
    <t>00283042001 DEP.DE CHEQ.AJENOS,RET.DE CAM.,CONCEPTO: CIERRE  CUENTAS FISCALES ORURO,DEP.: ADUANA NACIONAL , PROCEDENCIA: BANCO UNION S.A., CHEQUE: 3329, FECHA DE EMISION:28/12/2018</t>
  </si>
  <si>
    <t>00222012001 DEP.DE CHEQ.AJENOS,RET.DE CAM.,CONCEPTO: PAGO POR INCAPACIDAD TEMPORAL DEL PERSONAL INIAF MES DE JULIO 2018,DEP.: CAJA DE SALUD DE CAMINOS Y R.A. , PROCEDENCIA: BANCO UNION S.A., CHEQUE: 10125, FECHA DE EMISION:28/12/2018</t>
  </si>
  <si>
    <t>00283012004 DEP.DE CHEQ.AJENOS,RET.DE CAM.,CONCEPTO: CIERRE DE CUENTA FISCAL ORURO,DEP.: ADUANA  NACIONAL , PROCEDENCIA: BANCO UNION S.A., CHEQUE: 3330, FECHA DE EMISION:28/12/2018</t>
  </si>
  <si>
    <t>00222012001 DEP.DE CHEQ.AJENOS,RET.DE CAM.,CONCEPTO: PAGO POR INCAPACIDAD TEMPORAL DEL PERSONAL INIAF CORRESPONDIENTE MES SEPTIEMBRE 2018,DEP.: CAJA DE SALUD DE CAMINOS Y R.A. , PROCEDENCIA: BANCO UNION S.A., CHEQUE: 10126, FECHA DE EMISION:28/12/2018</t>
  </si>
  <si>
    <t>00283012002 DEP.DE CHEQ.AJENOS,RET.DE CAM.,CONCEPTO: CIERRE DE CUENTAS FISCALES  ORURO,DEP.: ADUANA NACIONAL , PROCEDENCIA: BANCO UNION S.A., CHEQUE: 3328, FECHA DE EMISION:28/12/2018</t>
  </si>
  <si>
    <t>00222012001 DEP.DE CHEQ.AJENOS,RET.DE CAM.,CONCEPTO: PAGO POR INCAPACIDAD TEMPORAL DEL PERSONAL INIAF MES FEBRERO 2018,DEP.: CAJA DE SALUD DE CAMINOS Y R.A. , PROCEDENCIA: BANCO UNION S.A., CHEQUE: 10110, FECHA DE EMISION:27/12/2018</t>
  </si>
  <si>
    <t>00020031101 DEPOSITO DE EFECTIVO, DEPOSITANTE: JUAN CARLOS PEREDO ARISPE, CONCEPTO: DEVOLUCION DESEMBOLSO, CUENTA DE DEPOSITO: CUENTA UNICA DEL TESORO</t>
  </si>
  <si>
    <t>00291014101 DEPOSITO DE EFECTIVO, DEPOSITANTE: ALCANOVA SRL NIT 260326024, CONCEPTO: ABC TRANSFERENCIAS IEDH, CUENTA DE DEPOSITO: CUENTA UNICA DEL TESORO</t>
  </si>
  <si>
    <t>00046024204 DEPOSITO DE EFECTIVO, DEPOSITANTE: FREDDY SALAZAR RODRIGUEZ, CONCEPTO: DEP POR FALTANTE EN DESCARGO DE LA RED DE SLUD N°8 DE GUAYARAMERIN BENI, CUENTA DE DEPOSITO: CUENTA UNICA DEL TESORO</t>
  </si>
  <si>
    <t>00099021001 DEPOSITO DE EFECTIVO, DEPOSITANTE: JAVIER GONZALO TIRADO, CONCEPTO: DEVOLUCION DE SALDOS NO EJECUTADOS, CUENTA DE DEPOSITO: CUENTA UNICA DEL TESORO</t>
  </si>
  <si>
    <t>00099021001 DEPOSITO DE EFECTIVO, DEPOSITANTE: RUBEN FERNANDEZ QUISBERT, CONCEPTO: DEVOLUCION DE SALDO NO EJECUTADO C31 N2494, CUENTA DE DEPOSITO: CUENTA UNICA DEL TESORO</t>
  </si>
  <si>
    <t>00016018001 DEPOSITO DE EFECTIVO, DEPOSITANTE: OLGA ALARCON MINISTERIO DE EDUCACION, CONCEPTO: DEVOLUCION, CUENTA DE DEPOSITO: CUENTA UNICA DEL TESORO</t>
  </si>
  <si>
    <t>00086084202 DEPOSITO DE EFECTIVO, DEPOSITANTE: UD SUSTENTAR, CONCEPTO: DEVOLUCION DE FONDOS DE PASAJES Y VIATICOS POR PAGO EQUIVOCADO CON LA PARTIDA SERVICIOS MANUALES, CUENTA DE DEPOSITO: CUENTA UNICA DEL TESORO</t>
  </si>
  <si>
    <t>00099021001 DEPOSITO DE EFECTIVO, DEPOSITANTE: MIN DE EDUCACION - LUIS FERRUFINO CALATAYUD, CONCEPTO: DEVOLUCION DE CARGO A CUENTA, CUENTA DE DEPOSITO: CUENTA UNICA DEL TESORO</t>
  </si>
  <si>
    <t>00099021001 DEPOSITO DE EFECTIVO, DEPOSITANTE: RA-S  VERGARA, CONCEPTO: REVERSION ENRG ELC/18, CUENTA DE DEPOSITO: CUENTA UNICA DEL TESORO</t>
  </si>
  <si>
    <t>00086074201 DEPOSITO DE EFECTIVO, DEPOSITANTE: GOB. AUTONOMO MUNICIPAL DE PALCA-SARA APAZA PACASI, CONCEPTO: PLANILLA DE PAGO, CUENTA DE DEPOSITO: CUENTA UNICA DEL TESORO</t>
  </si>
  <si>
    <t>00099021001 DEPOSITO DE EFECTIVO, DEPOSITANTE: HUMBERTO JUAN QUINTANILLA MUÑOZ, CONCEPTO: PAGO EN DEMASIA VACACIONES NO UTILIZADAS, CUENTA DE DEPOSITO: CUENTA UNICA DEL TESORO</t>
  </si>
  <si>
    <t>00292012001 DEPOSITO DE EFECTIVO, DEPOSITANTE: EBER MAMANI TINCUTA, CONCEPTO: CONVENIO ENTRE VIAS BOLIVIA Y FEDERACION 1RO DE MAYO |, CUENTA DE DEPOSITO: CUENTA UNICA DEL TESORO</t>
  </si>
  <si>
    <t>00015021102 DEP.DE CHEQ.AJENOS,RET.DE CAM.,CONCEPTO: REVERSION DE FONDOS COMANDOS DEPARTAMENTALES FUENTE 11 BATALLON DE SEGURIDAD FISICA GESTION 2018,DEP.: POLICIA BOLIVIANA , PROCEDENCIA: BANCO UNION S.A., CHEQUE: 7643, FECHA DE EMISION:28/12/2018</t>
  </si>
  <si>
    <t>00099024113 DEP.DE CHEQ.AJENOS,RET.DE CAM.,CONCEPTO: DEVOLUCION DE RECURSOS UPRE,DEP.: GAMEP ACHOCALLA , PROCEDENCIA: BANCO UNION S.A., CHEQUE: 7115, FECHA DE EMISION:29/12/2018</t>
  </si>
  <si>
    <t>00015021101 DEP.DE CHEQ.AJENOS,RET.DE CAM.,CONCEPTO: DEVOLUCION DAKAR 2018 FUENTE 11,DEP.: POLICIA BOLIVIANA , PROCEDENCIA: BANCO UNION S.A., CHEQUE: 7645, FECHA DE EMISION:28/12/2018</t>
  </si>
  <si>
    <t>00099021001 DEP.DE CHEQ.AJENOS,RET.DE CAM.,CONCEPTO: REVERSION DE RECURSOS COMANDOS DEPARTAMENTALES FUENTE 10 GESTION 2018,DEP.: POLICIA BOLIVIANA , PROCEDENCIA: BANCO UNION S.A., CHEQUE: 7640, FECHA DE EMISION:28/12/2018</t>
  </si>
  <si>
    <t>00015024201 DEP.DE CHEQ.AJENOS,RET.DE CAM.,CONCEPTO: REVERSION DE RECURSOS COMANDOS DEPARTAMENTALES FUENTE 42 GESTION 2018,DEP.: POLICIA BOLIVIANA , PROCEDENCIA: BANCO UNION S.A., CHEQUE: 7642, FECHA DE EMISION:28/12/2018</t>
  </si>
  <si>
    <t>00015021101 DEP.DE CHEQ.AJENOS,RET.DE CAM.,CONCEPTO: REVERSION DE RECURSOS COMANDOS DEPARTAMENTALES FUENTE 11 GESTION 2018,DEP.: POLICIA BOLIVIANA , PROCEDENCIA: BANCO UNION S.A., CHEQUE: 7641, FECHA DE EMISION:28/12/2018</t>
  </si>
  <si>
    <t>00099021001 DEP.DE CHEQ.AJENOS,RET.DE CAM.,CONCEPTO: REVERSION AL COMPROBANTE C-31 ; DEVOLUCION DE VIATICOS FTE.41J,DEP.: SEGIP OF. NACIONAL , PROCEDENCIA: BANCO UNION S.A., CHEQUE: 13243, FECHA DE EMISION:31/12/2018</t>
  </si>
  <si>
    <t>00340012003 DEP.DE CHEQ.AJENOS,RET.DE CAM.,CONCEPTO: RECUPERACION DESCUENTOS PERJUICIOS SIN GOCE DE HABERES MES DE NOVIEMBRE 2018,DEP.: SEGIP OF. NACIONAL , PROCEDENCIA: BANCO UNION S.A., CHEQUE: 13244, FECHA DE EMISION:31/12/2018</t>
  </si>
  <si>
    <t>00099021001 DEP.DE CHEQ.AJENOS,RET.DE CAM.,CONCEPTO: GASTOS OPERATIVOS BONO JUANA AZURDUY GESTION 2018,DEP.: SEGIP OF. NACIONAL , PROCEDENCIA: BANCO UNION S.A., CHEQUE: 13246, FECHA DE EMISION:31/12/2018</t>
  </si>
  <si>
    <t>00340012003 DEP.DE CHEQ.AJENOS,RET.DE CAM.,CONCEPTO: DEPÓSITOS NO IDENTIFICADOS CTA. OPERACIONES VARIAS 2018,DEP.: SEGIP OF. NACIONAL , PROCEDENCIA: BANCO UNION S.A., CHEQUE: 13245, FECHA DE EMISION:31/12/2018</t>
  </si>
  <si>
    <t>00099021001 DEP.DE CHEQ.AJENOS,RET.DE CAM.,CONCEPTO: DEVOLUCION REFRIGERIOS MES DE ABRIL 2017,DEP.: SEGIP OF. NACIONAL , PROCEDENCIA: BANCO UNION S.A., CHEQUE: 13225, FECHA DE EMISION:27/12/2018</t>
  </si>
  <si>
    <t>00099021001 DEP.DE CHEQ.AJENOS,RET.DE CAM.,CONCEPTO: DEVOLUCION REFRIGERIOS MES DE MAYO DE 2017,DEP.: SEGIP OF. NACIONAL , PROCEDENCIA: BANCO UNION S.A., CHEQUE: 13226, FECHA DE EMISION:27/12/2018</t>
  </si>
  <si>
    <t>00099021001 DEP.DE CHEQ.AJENOS,RET.DE CAM.,CONCEPTO: DEV.REFRIGERIOS MES DE ABRIL DE 2018,DEP.: SEGIP OF. NACIONAL , PROCEDENCIA: BANCO UNION S.A., CHEQUE: 13227, FECHA DE EMISION:27/12/2018</t>
  </si>
  <si>
    <t>00340012002 DEP.DE CHEQ.AJENOS,RET.DE CAM.,CONCEPTO: REVERSION CHEQUES DEVOLUCIONES LICENCIAS PARA CONDUCIR 2018,DEP.: SEGIP OF. NACIONAL , PROCEDENCIA: BANCO UNION S.A., CHEQUE: 13239, FECHA DE EMISION:31/12/2018</t>
  </si>
  <si>
    <t>00340012001 DEP.DE CHEQ.AJENOS,RET.DE CAM.,CONCEPTO: REVERSION CHEQUES DEVOLUCIONES CEDULAS 2018,DEP.: SEGIP OF. NACIONAL , PROCEDENCIA: BANCO UNION S.A., CHEQUE: 13241, FECHA DE EMISION:31/12/2018</t>
  </si>
  <si>
    <t>00340012003 DEP.DE CHEQ.AJENOS,RET.DE CAM.,CONCEPTO: REVERSION CHEQUES DEVOLUCIONES EXTRANJERIA 2018,DEP.: SEGIP OF. NACIONAL , PROCEDENCIA: BANCO UNION S.A., CHEQUE: 13240, FECHA DE EMISION:31/12/2018</t>
  </si>
  <si>
    <t>00099021001 DEP.DE CHEQ.AJENOS,RET.DE CAM.,CONCEPTO: DEVOLUCION REFRIGERIOS MES DE DICIEMBRE DE 2017,DEP.: SEGIP OF. NACIONAL , PROCEDENCIA: BANCO UNION S.A., CHEQUE: 13224, FECHA DE EMISION:27/12/2018</t>
  </si>
  <si>
    <t>00099021001 DEP.DE CHEQ.AJENOS,RET.DE CAM.,CONCEPTO: DEVOLUCION DE RECURSOS CAJA PETROLERA E SALUD,DEP.: ADEMAF - MONICA GABRIELA VARGAS RUIZ , PROCEDENCIA: BANCO UNION S.A., CHEQUE: 1397, FECHA DE EMISION:31/12/2018</t>
  </si>
  <si>
    <t>00222012001 DEP.DE CHEQ.AJENOS,RET.DE CAM.,CONCEPTO: PAGO POR INCAPACIDAD TEMPORAL DEL PERSONAL DE INIAF DEL MES DE AGOSTO 2018,DEP.: CAJA DE SALUD DE CAMINOS Y R.A. , PROCEDENCIA: BANCO UNION S.A., CHEQUE: 10127, FECHA DE EMISION:28/12/2018</t>
  </si>
  <si>
    <t>00590012001 DEP.DE CHEQ.AJENOS,RET.DE CAM.,CONCEPTO: PAGO POR INCAPACIDAD TEMPORAL DEL PERSONAL DE LA EMPRESA QUIPUS CORRESPONDIENTE AL MES OCTUBRE 2018,DEP.: CAJA DE SALUD DE CAMINOS Y R.A.</t>
  </si>
  <si>
    <t>00587012001 DEP.DE CHEQ.AJENOS,RET.DE CAM.,CONCEPTO: PAGO POR INCAPACIDAD TEMPORAL DEL PERSONAL DE LA EMPRESA CBC CORRESP. AL MES DE SEPTIEMBRE 2018,DEP.: CAJA DE SALUD DE CAMINOS Y R.A.</t>
  </si>
  <si>
    <t>00099024113 DEP.DE CHEQ.AJENOS,RET.DE CAM.,CONCEPTO: DEVOLUCION DE RECURSOS NO UTILIZADOS A LA UPRE,DEP.: GOBIERNO AUTONOMO MUNICIPAL DE COPACABANA , PROCEDENCIA: BANCO UNION S.A., CHEQUE: 5995, FECHA DE EMISION:30/12/2018</t>
  </si>
  <si>
    <t>00591012001 DEP.DE CHEQ.AJENOS,RET.DE CAM.,CONCEPTO: PARA REGISTRAR DEP. NO IDENTIFICADOS GESTIONES 2017 Y 2018 SEGUN HOJAS DE RUTA ADJUNTAS,DEP.: EMPRESA ESTATAL DE TRANSP. POR CABLE MI TELEFERICO</t>
  </si>
  <si>
    <t>00081011101 DEP.DE CHEQ.AJENOS,RET.DE CAM.,CONCEPTO: DEPÓSITO POR SALDOS EN PAGO DE REFRIGERIOS C31 2135,DEP.: M.O.P.S.V. , PROCEDENCIA: BANCO UNION S.A., CHEQUE: 2383, FECHA DE EMISION:28/12/2018</t>
  </si>
  <si>
    <t>00099021001 DEP.DE CHEQ.AJENOS,RET.DE CAM.,CONCEPTO: DEPÓSITO POR SALDOS EN PAGO DE REFRIGERIOS C31 2135,DEP.: M.O.P.S.V. , PROCEDENCIA: BANCO UNION S.A., CHEQUE: 2384, FECHA DE EMISION:28/12/2018</t>
  </si>
  <si>
    <t>00081011108 DEP.DE CHEQ.AJENOS,RET.DE CAM.,CONCEPTO: PAGO POR PROCESO COACTIVO FISCAL  SEGUIDO POR EL M.O.P.S.V. EN CONTRA DE WALDO VALDEZ,DEP.: M.O.P.S.V. , PROCEDENCIA: BANCO UNION S.A., CHEQUE: 11724, FECHA DE EMISION:05/12/2018</t>
  </si>
  <si>
    <t>00099021001 DEP.DE CHEQ.AJENOS,RET.DE CAM.,CONCEPTO: DEVOLUCION DE RECURSOS BONO DISCAPACIDAD,DEP.: GOB.AUTONOMO MUNICIPAL DE AYATA , PROCEDENCIA: BANCO UNION S.A., CHEQUE: 2203, FECHA DE EMISION:28/12/2018</t>
  </si>
  <si>
    <t>00287102001 DEP.DE CHEQ.AJENOS,RET.DE CAM.,CONCEPTO: PAGO EN DEMASIA FONDOS EN AVANCE GASOLINA Y PASAJES,DEP.: FPS-OF. CENTRAL , PROCEDENCIA: BANCO UNION S.A., CHEQUE: 196, FECHA DE EMISION:26/12/2018</t>
  </si>
  <si>
    <t>00287102001 DEP.DE CHEQ.AJENOS,RET.DE CAM.,CONCEPTO: PAGO POR SERVICIO DE TELEFONIA NACIONAL DEL MES OCTUBRE Y NOVIEMBRE DE 2016 "ENTEL",DEP.: FPS-OF. CENTRAL , PROCEDENCIA: BANCO UNION S.A., CHEQUE: 195, FECHA DE EMISION:26/12/2018</t>
  </si>
  <si>
    <t>00099024113 DEP.DE CHEQ.AJENOS,RET.DE CAM.,CONCEPTO: DEVOLUCION DE RECURSOS UPRE,DEP.: GAMEP ACHOCALLA -OMAR GONZALO GOMEZ RAMIREZ , PROCEDENCIA: BANCO UNION S.A., CHEQUE: 7113, FECHA DE EMISION:29/12/2018</t>
  </si>
  <si>
    <t>00099021001 DEP.DE CHEQ.AJENOS,RET.DE CAM.,CONCEPTO: DEVOLUCION DAKAR 2018 FUENTE 10,DEP.: POLICIA BOLIVIANA , PROCEDENCIA: BANCO UNION S.A., CHEQUE: 7644, FECHA DE EMISION:28/12/2018</t>
  </si>
  <si>
    <t>00041014101 DEP.DE CHEQ.AJENOS,RET.DE CAM.,CONCEPTO: TRANSFERENCIA PARA EQUIPOS DE COMPUTACION PARA ESTUDIANTES DE SECUNDARIA FUENTE 41-1131,DEP.: GOBIERNO AUTONOMO MUNICIPAL DE SORATA</t>
  </si>
  <si>
    <t>00099021001 DEP.DE CHEQ.AJENOS,RET.DE CAM.,CONCEPTO: DEVOLUCION DE FONDOS BONO PARA PERSONAS CON DISCAPACIDAD,DEP.: GAMEP ACHOCALLA , PROCEDENCIA: BANCO UNION S.A., CHEQUE: 7114, FECHA DE EMISION:29/12/2018</t>
  </si>
  <si>
    <t>00287102012 DEP.DE CHEQ.AJENOS,RET.DE CAM.,CONCEPTO: PAGO DE LAS FACTURAS DE SUPERVISION PROY. TAMBO QUEMADO FACT. 752-810,DEP.: FPS/SUP/OF. CENTRAL , PROCEDENCIA: BANCO UNION S.A., CHEQUE: 986, FECHA DE EMISION:28/12/2018</t>
  </si>
  <si>
    <t>00287102013 DEP.DE CHEQ.AJENOS,RET.DE CAM.,CONCEPTO: PAGO DE LAS FACTURAS DE SUPERVICION FDI ORU,DEP.: FPS/SUP/FDI , PROCEDENCIA: BANCO UNION S.A., CHEQUE: 993, FECHA DE EMISION:31/12/2018</t>
  </si>
  <si>
    <t>00287102013 DEP.DE CHEQ.AJENOS,RET.DE CAM.,CONCEPTO: PAGO DE LAS FACT DE SUPERVISION FDI PTS,DEP.: FPS/SUP/FDI , PROCEDENCIA: BANCO UNION S.A., CHEQUE: 992, FECHA DE EMISION:31/12/2018</t>
  </si>
  <si>
    <t>00287102013 DEP.DE CHEQ.AJENOS,RET.DE CAM.,CONCEPTO: PAGO DE LAS FACTURAS DE SUPERVISION FDI TRJ FACTURAS 825-361 Y DEV. RETENCION,DEP.: FPS/SUP/FDI TRJ , PROCEDENCIA: BANCO UNION S.A., CHEQUE: 989, FECHA DE EMISION:28/12/2018</t>
  </si>
  <si>
    <t>00287102013 DEP.DE CHEQ.AJENOS,RET.DE CAM.,CONCEPTO: PAGO DE LAS FACTURAS DE SUPERVISION FDI ORU FACT 607 Y DEV. RETENCION,DEP.: FPS/SUP/FDI ORU , PROCEDENCIA: BANCO UNION S.A., CHEQUE: 990, FECHA DE EMISION:28/12/2018</t>
  </si>
  <si>
    <t>00099024113 DEP.DE CHEQ.AJENOS,RET.DE CAM.,CONCEPTO: DEVOLUCION DE RECURSOS OTORGADOS A TRAVEZ DEL PROGRAMA BOLIVIA CAMBIA,DEP.: GOB AUTONOMO MUNICIPAL DE APOLO , PROCEDENCIA: BANCO UNION S.A., CHEQUE: 6868, FECHA DE EMISION:31/12/2018</t>
  </si>
  <si>
    <t>00287102013 DEP.DE CHEQ.AJENOS,RET.DE CAM.,CONCEPTO: PAGO DE LAS FACTURAS DE SUPERVISION FDI CHQ FACT 881-861-937-938-941-942 Y DEV. RETENCION,DEP.: FPS/SUP/FDI CHQ , PROCEDENCIA: BANCO UNION S.A., CHEQUE: 988, FECHA DE EMISION:28/12/2018</t>
  </si>
  <si>
    <t>00287102013 DEP.DE CHEQ.AJENOS,RET.DE CAM.,CONCEPTO: PAGO DE LAS FACTURAS DE SUPERVISION FDI FACT 912-832-758-885 Y ANTICIPO,DEP.: FPS/SUP/FDI LPZ , PROCEDENCIA: BANCO UNION S.A., CHEQUE: 991, FECHA DE EMISION:28/12/2018</t>
  </si>
  <si>
    <t>Transf. en aplicacion proceso ANEXO3X de fecha :31/12/2018 lote Nro: 31145 Cuenta Corriente Fiscal Tipo Recaudadora 10000003049231 TGN - VENTA PASAPORTES CORRIENTES - A NIVEL NACIONAL</t>
  </si>
  <si>
    <t>Transf. en aplicacion proceso ANEXO3X de fecha :31/12/2018 lote Nro: 31145 Cuenta Corriente Fiscal Tipo Recaudadora 10000003905748 EMAPA - CAPTACION DE RECURSOS POR CARTERA</t>
  </si>
  <si>
    <t>Transf. en aplicacion proceso ANEXO3X de fecha :31/12/2018 lote Nro: 31145 Cuenta Corriente Fiscal Tipo Recaudadora 10000004584674 POLICIA BOLIVIANA FISCALIZACION Y RECAUDACIONES SANTA CRUZ</t>
  </si>
  <si>
    <t>Transf. en aplicacion proceso ANEXO3X de fecha :31/12/2018 lote Nro: 31145 Cuenta Corriente Fiscal Tipo Recaudadora 10000004669020 FPS.HAM LA PAZ</t>
  </si>
  <si>
    <t>Transf. en aplicacion proceso ANEXO3X de fecha :31/12/2018 lote Nro: 31145 Cuenta Corriente Fiscal Tipo Recaudadora 10000004671223 AASANA PACS SONET</t>
  </si>
  <si>
    <t>Transf. en aplicacion proceso ANEXO3X de fecha :31/12/2018 lote Nro: 31145 Cuenta Corriente Fiscal Tipo Recaudadora 10000004675952 ADSIB - RECURSOS PROPIOS</t>
  </si>
  <si>
    <t>Transf. en aplicacion proceso ANEXO3X de fecha :31/12/2018 lote Nro: 31145 Cuenta Corriente Fiscal Tipo Recaudadora 10000004713687 BOLIVIA TV - RECAUDACIONES</t>
  </si>
  <si>
    <t>Transf. en aplicacion proceso ANEXO3X de fecha :31/12/2018 lote Nro: 31145 Cuenta Corriente Fiscal Tipo Recaudadora 10000004737067 MTEPS - DIRECCION GENERAL DE SERVICIO CIVIL</t>
  </si>
  <si>
    <t>Transf. en aplicacion proceso ANEXO3X de fecha :31/12/2018 lote Nro: 31145 Cuenta Corriente Fiscal Tipo Recaudadora 10000005011907 AUTORIDAD DE SUPERVISION DEL SISTEMA FINANCIERO - REHABILITACION</t>
  </si>
  <si>
    <t>Transf. en aplicacion proceso ANEXO3X de fecha :31/12/2018 lote Nro: 31145 Cuenta Corriente Fiscal Tipo Recaudadora 10000005546409 EMAPA - VENTA PRODUCTOS AGRICOLAS</t>
  </si>
  <si>
    <t>Transf. en aplicacion proceso ANEXO3X de fecha :31/12/2018 lote Nro: 31145 Cuenta Corriente Fiscal Tipo Recaudadora 10000005637547 MIN. COMUNICACION - PERIODICO CAMBIO</t>
  </si>
  <si>
    <t>Transf. en aplicacion proceso ANEXO3X de fecha :31/12/2018 lote Nro: 31145 Cuenta Corriente Fiscal Tipo Recaudadora 10000006035930 FPS.HAM COCHABAMBA</t>
  </si>
  <si>
    <t>Transf. en aplicacion proceso ANEXO3X de fecha :31/12/2018 lote Nro: 31145 Cuenta Corriente Fiscal Tipo Recaudadora 10000006036425 MTEPS - INGRESOS</t>
  </si>
  <si>
    <t>Transf. en aplicacion proceso ANEXO3X de fecha :31/12/2018 lote Nro: 31145 Cuenta Corriente Fiscal Tipo Recaudadora 10000011553042 EMAPA - VENTAS DIRECTAS</t>
  </si>
  <si>
    <t>Transf. en aplicacion proceso ANEXO3X de fecha :31/12/2018 lote Nro: 31145 Cuenta Corriente Fiscal Tipo Recaudadora 10000015534642 MINISTERIO DE SALUD PROGRAMA AMPLIADO DE INMUNIZACIONES - INGRESOS A NIVEL NACIONAL</t>
  </si>
  <si>
    <t>Transf. en aplicacion proceso ANEXO3X de fecha :31/12/2018 lote Nro: 31145 Cuenta Corriente Fiscal Tipo Recaudadora 10000021512426 EMAPA- SUPERMERCADOS</t>
  </si>
  <si>
    <t>Transf. en aplicacion proceso ANEXO3X de fecha :31/12/2018 lote Nro: 31145 Cuenta Corriente Fiscal Tipo Recaudadora 10000027517975 ADSIB - PLATAFORMA DE PAGO DE TRAMITES DEL ESTADO - PPTE</t>
  </si>
  <si>
    <t>Transf. en aplicacion proceso ANEXO3X de fecha :31/12/2018 lote Nro: 31145 Cuenta Corriente Fiscal Tipo Recaudadora 10000028449820 ASUSS - CUENTA CORRIENTE FISCAL - RECAUDADORA</t>
  </si>
  <si>
    <t>Transf. en aplicacion proceso ANEXO3X de fecha :1/1/2019 lote Nro: 31147 Cuenta Corriente Fiscal Tipo Recaudadora 10000004584674 POLICIA BOLIVIANA FISCALIZACION Y RECAUDACIONES SANTA CRUZ</t>
  </si>
  <si>
    <t>Transf. en aplicacion proceso ANEXO3X de fecha :2/1/2019 lote Nro: 31149 Cuenta Corriente Fiscal Tipo Recaudadora 10000003049231 TGN - VENTA PASAPORTES CORRIENTES - A NIVEL NACIONAL</t>
  </si>
  <si>
    <t>Transf. en aplicacion proceso ANEXO3X de fecha :2/1/2019 lote Nro: 31149 Cuenta Corriente Fiscal Tipo Recaudadora 10000004584674 POLICIA BOLIVIANA FISCALIZACION Y RECAUDACIONES SANTA CRUZ</t>
  </si>
  <si>
    <t>Transf. en aplicacion proceso ANEXO3X de fecha :2/1/2019 lote Nro: 31149 Cuenta Corriente Fiscal Tipo Recaudadora 10000005011907 AUTORIDAD DE SUPERVISION DEL SISTEMA FINANCIERO - REHABILITACION</t>
  </si>
  <si>
    <t>Transf. en aplicacion proceso ANEXO3X de fecha :2/1/2019 lote Nro: 31151 Cuenta Corriente Fiscal Tipo Recaudadora 10000003049231 TGN - VENTA PASAPORTES CORRIENTES - A NIVEL NACIONAL</t>
  </si>
  <si>
    <t>Transf. en aplicacion proceso ANEXO3X de fecha :2/1/2019 lote Nro: 31151 Cuenta Corriente Fiscal Tipo Recaudadora 10000004584674 POLICIA BOLIVIANA FISCALIZACION Y RECAUDACIONES SANTA CRUZ</t>
  </si>
  <si>
    <t>Transf. en aplicacion proceso ANEXO3X de fecha :2/1/2019 lote Nro: 31151 Cuenta Corriente Fiscal Tipo Recaudadora 10000025427217 MINISTERIO DE EDUCACIÓN - ESFM SIMÓN RODRIGUEZ CTA. RECAUDADORA</t>
  </si>
  <si>
    <t>Transf. en aplicacion proceso ANEXO3X de fecha :2/1/2019 lote Nro: 31153 Cuenta Corriente Fiscal Tipo Recaudadora 10000003049231 TGN - VENTA PASAPORTES CORRIENTES - A NIVEL NACIONAL</t>
  </si>
  <si>
    <t>Transf. en aplicacion proceso ANEXO3X de fecha :2/1/2019 lote Nro: 31153 Cuenta Corriente Fiscal Tipo Recaudadora 10000004584674 POLICIA BOLIVIANA FISCALIZACION Y RECAUDACIONES SANTA CRUZ</t>
  </si>
  <si>
    <t>Transf. en aplicacion proceso ANEXO3X de fecha :2/1/2019 lote Nro: 31153 Cuenta Corriente Fiscal Tipo Recaudadora 10000004670150 MOPSV - CENTRO DE COMUNICACCION LA PAZ</t>
  </si>
  <si>
    <t>Transf. en aplicacion proceso ANEXO3X de fecha :2/1/2019 lote Nro: 31153 Cuenta Corriente Fiscal Tipo Recaudadora 10000005011907 AUTORIDAD DE SUPERVISION DEL SISTEMA FINANCIERO - REHABILITACION</t>
  </si>
  <si>
    <t>Transf. en aplicacion proceso ANEXO3X de fecha :2/1/2019 lote Nro: 31153 Cuenta Corriente Fiscal Tipo Recaudadora 10000015534569 MINISTERIO DE SALUD INGRESOS VENTA DE VALORES FISCALES A NIVEL NACIONAL</t>
  </si>
  <si>
    <t>Transf. en aplicacion proceso ANEXO3X de fecha :2/1/2019 lote Nro: 31155 Cuenta Corriente Fiscal Tipo Recaudadora 10000003049231 TGN - VENTA PASAPORTES CORRIENTES - A NIVEL NACIONAL</t>
  </si>
  <si>
    <t>Transf. en aplicacion proceso ANEXO3X de fecha :2/1/2019 lote Nro: 31155 Cuenta Corriente Fiscal Tipo Recaudadora 10000004584674 POLICIA BOLIVIANA FISCALIZACION Y RECAUDACIONES SANTA CRUZ</t>
  </si>
  <si>
    <t>Transf. en aplicacion proceso ANEXO3X de fecha :2/1/2019 lote Nro: 31155 Cuenta Corriente Fiscal Tipo Recaudadora 10000005011907 AUTORIDAD DE SUPERVISION DEL SISTEMA FINANCIERO - REHABILITACION</t>
  </si>
  <si>
    <t>Transf. en aplicacion proceso ANEXO3X de fecha :2/1/2019 lote Nro: 31155 Cuenta Corriente Fiscal Tipo Recaudadora 10000023569524 TGN - RECUPERACION DE CREDITO DS 2979 - MONEDA NACIONAL</t>
  </si>
  <si>
    <t>Transf. en aplicacion proceso ANEXO3X de fecha :2/1/2019 lote Nro: 31155 Cuenta Corriente Fiscal Tipo Recaudadora 10000028891146 MINISTERIO DE EDUCACIÓN -ESFM ÁNGEL MENDOZA JUSTINIANO - CUENTA RECAUDADORA</t>
  </si>
  <si>
    <t>Transf. en aplicacion proceso ANEXO3X de fecha :2/1/2019 lote Nro: 31157 Cuenta Corriente Fiscal Tipo Recaudadora 10000003049231 TGN - VENTA PASAPORTES CORRIENTES - A NIVEL NACIONAL</t>
  </si>
  <si>
    <t>Transf. en aplicacion proceso ANEXO3X de fecha :2/1/2019 lote Nro: 31157 Cuenta Corriente Fiscal Tipo Recaudadora 10000004584674 POLICIA BOLIVIANA FISCALIZACION Y RECAUDACIONES SANTA CRUZ</t>
  </si>
  <si>
    <t>Transf. en aplicacion proceso ANEXO3X de fecha :2/1/2019 lote Nro: 31157 Cuenta Corriente Fiscal Tipo Recaudadora 10000004670150 MOPSV - CENTRO DE COMUNICACCION LA PAZ</t>
  </si>
  <si>
    <t>Transf. en aplicacion proceso ANEXO3X de fecha :2/1/2019 lote Nro: 31157 Cuenta Corriente Fiscal Tipo Recaudadora 10000005011907 AUTORIDAD DE SUPERVISION DEL SISTEMA FINANCIERO - REHABILITACION</t>
  </si>
  <si>
    <t>Transf. en aplicacion proceso ANEXO3X de fecha :2/1/2019 lote Nro: 31159 Cuenta Corriente Fiscal Tipo Recaudadora 10000003049231 TGN - VENTA PASAPORTES CORRIENTES - A NIVEL NACIONAL</t>
  </si>
  <si>
    <t>Transf. en aplicacion proceso ANEXO3X de fecha :2/1/2019 lote Nro: 31159 Cuenta Corriente Fiscal Tipo Recaudadora 10000004584674 POLICIA BOLIVIANA FISCALIZACION Y RECAUDACIONES SANTA CRUZ</t>
  </si>
  <si>
    <t>Transf. en aplicacion proceso ANEXO3X de fecha :2/1/2019 lote Nro: 31159 Cuenta Corriente Fiscal Tipo Recaudadora 10000005011907 AUTORIDAD DE SUPERVISION DEL SISTEMA FINANCIERO - REHABILITACION</t>
  </si>
  <si>
    <t>Transf. en aplicacion proceso ANEXO3X de fecha :2/1/2019 lote Nro: 31159 Cuenta Corriente Fiscal Tipo Recaudadora 10000014016914 MIN MINERIA Y METALURGIA - RECURSOS PROPIOS</t>
  </si>
  <si>
    <t>Transf. en aplicacion proceso ANEXO3X de fecha :2/1/2019 lote Nro: 31159 Cuenta Corriente Fiscal Tipo Recaudadora 10000025427217 MINISTERIO DE EDUCACIÓN - ESFM SIMÓN RODRIGUEZ CTA. RECAUDADORA</t>
  </si>
  <si>
    <t>Transf. en aplicacion proceso ANEXO3X de fecha :2/1/2019 lote Nro: 31161 Cuenta Corriente Fiscal Tipo Recaudadora 10000003049231 TGN - VENTA PASAPORTES CORRIENTES - A NIVEL NACIONAL</t>
  </si>
  <si>
    <t>Transf. en aplicacion proceso ANEXO3X de fecha :2/1/2019 lote Nro: 31161 Cuenta Corriente Fiscal Tipo Recaudadora 10000004584674 POLICIA BOLIVIANA FISCALIZACION Y RECAUDACIONES SANTA CRUZ</t>
  </si>
  <si>
    <t>Transf. en aplicacion proceso ANEXO3X de fecha :2/1/2019 lote Nro: 31161 Cuenta Corriente Fiscal Tipo Recaudadora 10000005011907 AUTORIDAD DE SUPERVISION DEL SISTEMA FINANCIERO - REHABILITACION</t>
  </si>
  <si>
    <t>Transf. en aplicacion proceso ANEXO3X de fecha :2/1/2019 lote Nro: 31163 Cuenta Corriente Fiscal Tipo Recaudadora 10000003049231 TGN - VENTA PASAPORTES CORRIENTES - A NIVEL NACIONAL</t>
  </si>
  <si>
    <t>Transf. en aplicacion proceso ANEXO3X de fecha :2/1/2019 lote Nro: 31163 Cuenta Corriente Fiscal Tipo Recaudadora 10000004584674 POLICIA BOLIVIANA FISCALIZACION Y RECAUDACIONES SANTA CRUZ</t>
  </si>
  <si>
    <t>Transf. en aplicacion proceso ANEXO3X de fecha :2/1/2019 lote Nro: 31163 Cuenta Corriente Fiscal Tipo Recaudadora 10000008955582 AEMP - RECAUDACION DE RCC Y RIBA - FONDO PROLECHE</t>
  </si>
  <si>
    <t>Transf. en aplicacion proceso ANEXO3X de fecha :2/1/2019 lote Nro: 31163 Cuenta Corriente Fiscal Tipo Recaudadora 10000026505608 EMPRESA PUBLICA EDITORIAL DEL ESTADO PLURINACIONAL DE BOLIVIA - PRESTAMO FINPRO</t>
  </si>
  <si>
    <t>Transf. en aplicacion proceso ANEXO3X de fecha :2/1/2019 lote Nro: 31165 Cuenta Corriente Fiscal Tipo Recaudadora 10000003049231 TGN - VENTA PASAPORTES CORRIENTES - A NIVEL NACIONAL</t>
  </si>
  <si>
    <t>Transf. en aplicacion proceso ANEXO3X de fecha :2/1/2019 lote Nro: 31165 Cuenta Corriente Fiscal Tipo Recaudadora 10000004584674 POLICIA BOLIVIANA FISCALIZACION Y RECAUDACIONES SANTA CRUZ</t>
  </si>
  <si>
    <t>TRANSFERENCIA DEL EXTERIOR SEGUN SWIFT 00008 DE FECHA 02/01/2019 ORDENANTE: CONSULADO DE BOLIVIA EN BILBAO LIB. 00010011102 MIN.RELACIONES EXTERIORES - GESTORIA CONSULAR LEY Nº 3108</t>
  </si>
  <si>
    <t>TRANSFERENCIA DEL EXTERIOR SEGUN SWIFT NO.00007 DE FECHA 02/01/2019 ORDENANTE: CONSULADO DE BOLIVIA ARICA - CHILE REF:GESTORIA CONSULAR NOVIEMBRE/18 LIB. 00010011102 MIN.RELACIONES EXTERIORES - GESTORIA CONSULAR LEY Nº 3108</t>
  </si>
  <si>
    <t>COBRO COSTOS DE PAPELERIA SEGUN TRANSFERENCIA DEL EXTERIOR POR ORDEN DE CONSULADO DE BOLIVIA EN BILBAO LIB. 00010011102 MIN.RELACIONES EXTERIORES - GESTORIA CONSULAR LEY Nº 3108</t>
  </si>
  <si>
    <t>COBRO COSTOS DE PAPELERIA SEGUN TRANSFERENCIA DEL EXTERIOR POR ORDEN DE CONSULADO DE BOLIVIA ARICA - CHILE REF:GESTORIA CONSULAR NOVIEMBRE/18 LIB. 00010011102 MIN.RELACIONES EXTERIORES - GESTORIA CONSULAR LEY Nº 3108</t>
  </si>
  <si>
    <t>NUMERO DE LIBRETA CUT: 00099024113 OPERACIÓN E75 TRANSFERENCIA DE LA CUENTA FISCAL BUN A LA CUT EN MN TRANSF.FDOS.A SOLICITUD DEL G.A.M. ARBIETO SG.NOTA CITE:GAMA-1326/2018 A CTA.3987 CUT LBRTA.00099024113</t>
  </si>
  <si>
    <t>NUMERO DE LIBRETA CUT: 00099021001 OPERACIÓN E75 TRANSFERENCIA DE LA CUENTA FISCAL BUN A LA CUT EN MN TRANSF.FDOS.A SOLICITUD DEL G.A.M. PUNA SG.NOTA CITE:G.A.M.PUNA-0662/2018 A CTA.3987 CUT LBRTA.00099021001</t>
  </si>
  <si>
    <t>NUMERO DE LIBRETA CUT: 00099024113 OPERACIÓN E75 TRANSFERENCIA DE LA CUENTA FISCAL BUN A LA CUT EN MN TRANSF.FDOS.A SOLICITUD DEL G.A.M. PUNA SG.NOTA CITE:G.A.M.PUNA-0666/2018 A CTA.3987 CUT LBRTA.00099024113</t>
  </si>
  <si>
    <t>NUMERO DE LIBRETA CUT: 00303014201 OPERACIÓN E75 TRANSFERENCIA DE LA CUENTA FISCAL BUN A LA CUT EN MN TRANSF.FDOS.A SOLICITUD DEL G.A.D. TARIJA SG.NOTA GOB.AUT.DPTAL.TJA-SDEF-OF-2366-2018 A CTA.3987 CUT LBRTA.00303014201</t>
  </si>
  <si>
    <t>NUMERO DE LIBRETA CUT: 00099021001 OPERACIÓN E75 TRANSFERENCIA DE LA CUENTA FISCAL BUN A LA CUT EN MN TRANSF.FDOS.A SOLICITUD DEL G.A.M. URIONDO SG.NOTA CONCEPCION 28/12/2018 A CTA.3987 CUT LBRTA.00099021001</t>
  </si>
  <si>
    <t>De: 00287100001 Transferencia por ejecución de garantías por incumplimiento de contrato a favor del TGN, según nota CITE: FPS/GFA/FI/TRL/548/2018, del Fondo Nacional de Inversión Productiva Social - FPS. HR 6-38975-R</t>
  </si>
  <si>
    <t>NÚMERO DE LIBRETA CUT: 99031009.00 OPERACIÓN T01 TRANSFERENCIA DE FONDOS A LA CUT - TESORO DIRECTO DE BANCO UNION S.A. A CUENTA UNICA DEL TESORO CON NUMERO DE SOLICITUD = 3384895 Y NUMERO CORRELATIVO = 91320002012019929 TRANSFERENCIA POR OPERACIONES DE VENTA BONOS BTX</t>
  </si>
  <si>
    <t>||TRANSFERENCIA DE FONDOS S/G FORMULARIO CITE: BUN/CF003/19 DE LA FECHA (HRE-TSO-6).POR DEVOLUCIÓN DE SALDOS NO EJECUTADOS, PARA EL PAGO DEL BONO DE AYUDA ECONOMICA PARA PERSONAS CON DISCAPACIDAD GRAVE Y MUY GRAVE EN LA GESTION 2018. SOLICITUD DE GOB.AUT.MCPAL. DE COROCORO, LIBRETA N°00099021001, BUN.</t>
  </si>
  <si>
    <t>'TRANSFERENCIA DE FONDOS||SG/NOTA CITE: MEFP/VTCP/DGCP/UODP-01/2019 DE LA FECHA, DEL MIN.DE ECONOMIA Y FINANZAS PUBLICAS(HRE-TSO-3), PAGO BTS EXTRABURSATIL-VENCIMIENTO 3 DE ENERO DE 2019 D.S.N°1121 DE 11 DE ENERO DE 2012. DEBITO DE LA LIBRETA N° 00099021001, REPOSICION UTILES DE ESCRITORIO.</t>
  </si>
  <si>
    <t>00099021001 DEPOSITO DE EFECTIVO, DEPOSITANTE: MERY QUIÑONES GABRIEL, CONCEPTO: DEVOLUCION DE COBRO INDEBIDO, CUENTA DE DEPOSITO: CUENTA UNICA DEL TESORO</t>
  </si>
  <si>
    <t>00099021001 DEPOSITO DE EFECTIVO, DEPOSITANTE: ROXANA PATRICIA VERA ARAYA, CONCEPTO: DEVOLUCION BS. 218, CUENTA DE DEPOSITO: CUENTA UNICA DEL TESORO</t>
  </si>
  <si>
    <t>00020051101 DEPOSITO DE EFECTIVO, DEPOSITANTE: JAVIER EDUARDO AYLLON VARGAS, CONCEPTO: REVERSION SANEAMIENTO DEL PREDIO DN-2 MAMORE REFERENTE A TASAS, CUENTA DE DEPOSITO: CUENTA UNICA DEL TESORO</t>
  </si>
  <si>
    <t>00099021001 DEPOSITO DE EFECTIVO, DEPOSITANTE: CERTIKA SRL, CONCEPTO: MULTA POR RETRASO A PLAZO DE PRESENTACION DE SERVICIOS, CUENTA DE DEPOSITO: CUENTA UNICA DEL TESORO</t>
  </si>
  <si>
    <t>00099021001 DEPOSITO DE EFECTIVO, DEPOSITANTE: MAGALY SANGA MAMANI, CONCEPTO: DEVOLUCION DE BONOS, CUENTA DE DEPOSITO: CUENTA UNICA DEL TESORO</t>
  </si>
  <si>
    <t>00099021001 DEPOSITO DE EFECTIVO, DEPOSITANTE: JOSE JOAQUIN SOLIZ ALANEZ, CONCEPTO: PAGO AL SEDES-ORURO, CUENTA DE DEPOSITO: CUENTA UNICA DEL TESORO</t>
  </si>
  <si>
    <t>00046051101 DEPOSITO DE EFECTIVO, DEPOSITANTE: JUANA ELSA VELASQUEZ LEON, CONCEPTO: DEVOLUCION DE FONDOS PARA REFRIGERIOS, CUENTA DE DEPOSITO: CUENTA UNICA DEL TESORO</t>
  </si>
  <si>
    <t>00099021001 DEPOSITO DE EFECTIVO, DEPOSITANTE: RI-3 "GRAL. PEREZ", CONCEPTO: REVERSION SERVICIOS BASICOS CORRESPONDIENTE AL MES DE NOVIEMBRE DE 2018, CUENTA DE DEPOSITO: CUENTA UNICA DEL TESORO</t>
  </si>
  <si>
    <t>00592012001 DEPOSITO DE EFECTIVO, DEPOSITANTE: JOSE LUIS MAMANI ESPEJO, CONCEPTO: PENALIDAD INCORRECTA CTA. DIEGO TUSCO - 1108 (2018) ND 230788 (MEDIA JORNADA 31 DIC), CUENTA DE DEPOSITO: CUENTA UNICA DEL TESORO</t>
  </si>
  <si>
    <t>00099021001 DEPOSITO DE EFECTIVO, DEPOSITANTE: MINISTERIO DE LA PRESIDENCIA, CONCEPTO: DEVOLUCION VIATICOS Y GASTOS DE REPRESENTACION, CUENTA DE DEPOSITO: CUENTA UNICA DEL TESORO</t>
  </si>
  <si>
    <t>00099021001 DEPOSITO DE EFECTIVO, DEPOSITANTE: B.E.E. - I DR MARTIN CARDENAS, CONCEPTO: REVERSION ENERGIA ELECTRICA MES DICIEMBRE 2018, CUENTA DE DEPOSITO: CUENTA UNICA DEL TESORO</t>
  </si>
  <si>
    <t>00099021001 DEPOSITO DE EFECTIVO, DEPOSITANTE: MINISTERIO DE EDUCACION - LUIS FERRUFINO C., CONCEPTO: DEVOLUCION CARGO A CUENTA, CUENTA DE DEPOSITO: CUENTA UNICA DEL TESORO</t>
  </si>
  <si>
    <t>00512012001 DEPOSITO DE EFECTIVO, DEPOSITANTE: JAVIER ELOY CABAS YANARICO, CONCEPTO: DEPÓSITO SALDO, CUENTA DE DEPOSITO: CUENTA UNICA DEL TESORO</t>
  </si>
  <si>
    <t>00591012001 DEPOSITO DE EFECTIVO, DEPOSITANTE: SOFIA ROQUE CHOQUE, CONCEPTO: PAGO SERVICIO DE ENERGIA ELECTRICA, CUENTA DE DEPOSITO: CUENTA UNICA DEL TESORO</t>
  </si>
  <si>
    <t>00591012001 DEPOSITO DE EFECTIVO, DEPOSITANTE: SOFIA ROQUE CHOQUE, CONCEPTO: PAGO SERVICIO AGUA POTABLE, CUENTA DE DEPOSITO: CUENTA UNICA DEL TESORO</t>
  </si>
  <si>
    <t>00133012001 DEPOSITO DE EFECTIVO, DEPOSITANTE: LOTERIA NACIONAL DE B Y S, CONCEPTO: SALDO DE PAGOS DE PREMIOS MENORES GESTION 2018, CUENTA DE DEPOSITO: CUENTA UNICA DEL TESORO</t>
  </si>
  <si>
    <t>00099021001 DEPOSITO DE EFECTIVO, DEPOSITANTE: JORGE LUIS INFANTES MACUAGA, CONCEPTO: REVERSION DE PASAJES PREV. 5056, CUENTA DE DEPOSITO: CUENTA UNICA DEL TESORO</t>
  </si>
  <si>
    <t>00099024113 DEP.DE CHEQ.AJENOS,RET.DE CAM.,CONCEPTO: RECURSOS DE LA UPRE A DEVOLVER,DEP.: GOBIERNO AUTONOMO MUNICIPAL DE EUCALIPTUS , PROCEDENCIA: BANCO UNION S.A., CHEQUE: 2800, FECHA DE EMISION:31/12/2018</t>
  </si>
  <si>
    <t>00099024113 DEP.DE CHEQ.AJENOS,RET.DE CAM.,CONCEPTO: SALDOS DE PROYECTOS UPRE,DEP.: G.A.M. DE SORACACHI , PROCEDENCIA: BANCO UNION S.A., CHEQUE: 8709, FECHA DE EMISION:28/12/2018</t>
  </si>
  <si>
    <t>00271022001 DEP.DE CHEQ.AJENOS,RET.DE CAM.,CONCEPTO: PANIAGUA DAZA OSCAR,DEP.: BANCO UNION SA , PROCEDENCIA: BANCO UNION S.A., CHEQUE: 160276, FECHA DE EMISION:03/01/2019</t>
  </si>
  <si>
    <t>00016011101 DEP.DE CHEQ.AJENOS,RET.DE CAM.,CONCEPTO: DEVOLUCION PASAJES AEREOS,DEP.: MINISTERIO DE EDUCACION , PROCEDENCIA: BANCO UNION S.A., CHEQUE: 23982, FECHA DE EMISION:31/12/2018</t>
  </si>
  <si>
    <t>00016011101 DEP.DE CHEQ.AJENOS,RET.DE CAM.,CONCEPTO: DEVOLUCION PASAJES AEREOS,DEP.: MINISTERIO DE EDUCACION , PROCEDENCIA: BANCO UNION S.A., CHEQUE: 23981, FECHA DE EMISION:31/12/2018</t>
  </si>
  <si>
    <t>00016011101 DEP.DE CHEQ.AJENOS,RET.DE CAM.,CONCEPTO: DEVOLUCION PASAJES AEREOS,DEP.: MINISTERIO DE EDUCACION , PROCEDENCIA: BANCO UNION S.A., CHEQUE: 23976, FECHA DE EMISION:31/12/2018</t>
  </si>
  <si>
    <t>00016011101 DEP.DE CHEQ.AJENOS,RET.DE CAM.,CONCEPTO: DEVOLUCION PASAJES AEREOS,DEP.: MINISTERIO DE EDUCACION , PROCEDENCIA: BANCO UNION S.A., CHEQUE: 23983, FECHA DE EMISION:31/12/2018</t>
  </si>
  <si>
    <t>00099021001 DEP.DE CHEQ.AJENOS,RET.DE CAM.,CONCEPTO: DEVOLUCION COMBUSTIBLE YPFB,DEP.: MINISTERIO DE EDUCACION , PROCEDENCIA: BANCO UNION S.A., CHEQUE: 23984, FECHA DE EMISION:31/12/2018</t>
  </si>
  <si>
    <t>00016011101 DEP.DE CHEQ.AJENOS,RET.DE CAM.,CONCEPTO: DEVOLUCION DE PASAJES AEREOS GESTION 2016,DEP.: MINISTERIO DE EDUCACION , PROCEDENCIA: BANCO UNION S.A., CHEQUE: 23985, FECHA DE EMISION:31/12/2018</t>
  </si>
  <si>
    <t>00597012001 DEP.DE CHEQ.AJENOS,RET.DE CAM.,CONCEPTO: Y.L.B. DEVOLUCION DE INCAPACIDAD TEMP-OCT/2018,DEP.: CAJA PETROLERA DE SALUD , PROCEDENCIA: BANCO UNION S.A., CHEQUE: 14640, FECHA DE EMISION:03/01/2019</t>
  </si>
  <si>
    <t>00016011101 DEP.DE CHEQ.AJENOS,RET.DE CAM.,CONCEPTO: DEVOLUCION PASAJES AEREOS,DEP.: MINISTERIO DE EDUCACION , PROCEDENCIA: BANCO UNION S.A., CHEQUE: 23986, FECHA DE EMISION:31/12/2018</t>
  </si>
  <si>
    <t>00016011101 DEP.DE CHEQ.AJENOS,RET.DE CAM.,CONCEPTO: DEVOLUCION DE RECURSOS,DEP.: MINISTERIO DE EDUCACION , PROCEDENCIA: BANCO UNION S.A., CHEQUE: 23987, FECHA DE EMISION:31/12/2018</t>
  </si>
  <si>
    <t>00592012001 DEPOSITO DE EFECTIVO, DEPOSITANTE: JOSE LUIS MAMANI ESPEJO, CONCEPTO: EMISIVO ENTIDAD - MIN. JUSTICIA Y TRANSPARENCIA - 2018 (MEDIA JORNADA DEL 31 DIC), CUENTA DE DEPOSITO: CUENTA UNICA DEL TESORO</t>
  </si>
  <si>
    <t>00592012001 DEPOSITO DE EFECTIVO, DEPOSITANTE: JOSE LUIS MAMANI ESPEJO, CONCEPTO: EMISIVO ENTIDAD - PROGRAMA DE DINAMINIZACION TURISTICA DEL SALAR DE UYUNI - 2018 (MEDIA JORNADA DEL, CUENTA DE DEPOSITO: CUENTA UNICA DEL TESORO</t>
  </si>
  <si>
    <t>00099021001 DEPOSITO DE EFECTIVO, DEPOSITANTE: ARMANDO JOSE BLONDEL RENGEL 2063935LP, CONCEPTO: DEVOLUCION DE 2 DUODECIMAS DE AGUINALDO, CUENTA DE DEPOSITO: CUENTA UNICA DEL TESORO</t>
  </si>
  <si>
    <t>00015011108 DEPOSITO DE EFECTIVO, DEPOSITANTE: MIN. GOBIERNO, CONCEPTO: DEVOLUCION DE FONDOS, CUENTA DE DEPOSITO: CUENTA UNICA DEL TESORO</t>
  </si>
  <si>
    <t>00670012002 DEPOSITO DE EFECTIVO, DEPOSITANTE: MARCELO ARANIBAR SAINZ, CONCEPTO: DEVOLUCION SALDO GASOLINA, CUENTA DE DEPOSITO: CUENTA UNICA DEL TESORO</t>
  </si>
  <si>
    <t>00099021001 DEPOSITO DE EFECTIVO, DEPOSITANTE: CARLENA DE LA TORRE MUJAES, CONCEPTO: DEVOLUCION VIATICOS, CUENTA DE DEPOSITO: CUENTA UNICA DEL TESORO</t>
  </si>
  <si>
    <t>00099021001 DEPOSITO DE EFECTIVO, DEPOSITANTE: CARLOS JEMIO BACARREZA, CONCEPTO: DEVOLUCION DE VIATICOS, CUENTA DE DEPOSITO: CUENTA UNICA DEL TESORO</t>
  </si>
  <si>
    <t>00099021001 DEPOSITO DE EFECTIVO, DEPOSITANTE: LANDELINO RAFAEL BANDEIRA ARZE, CONCEPTO: DEVOLUCION DE GASTOS NO RECONOCIDOS COMO OBLIGACIONES DEL ESTADO, CUENTA DE DEPOSITO: CUENTA UNICA DEL TESORO</t>
  </si>
  <si>
    <t>00099021001 DEPOSITO DE EFECTIVO, DEPOSITANTE: MIN.DE DEPORTES-WILDER LOPEZ AYALA, CONCEPTO: DEVOLUCION DE VIATICOS NO USADOS VIAJE A COCHABAMBA, CUENTA DE DEPOSITO: CUENTA UNICA DEL TESORO</t>
  </si>
  <si>
    <t>00212082004 DEP.DE CHEQ.AJENOS,RET.DE CAM.,CONCEPTO: APORTES VOLUNTARIOS MES DICIEMBRE 2018 INRA LA PAZ,DEP.: INRA LA PAZ APORTES VOLUNTARIOS DICIEMBRE 2018 , PROCEDENCIA: BANCO UNION S.A., CHEQUE: 3859, FECHA DE EMISION:02/01/2019</t>
  </si>
  <si>
    <t>00283012001 DEP.DE CHEQ.AJENOS,RET.DE CAM.,CONCEPTO: PAGO POR ARRENDAMIENTO ENERO 2019,DEP.: ALBO SA ALMACENERA BOLIVIANA SA , PROCEDENCIA: BANCO BISA S.A., CHEQUE: 13734, FECHA DE EMISION:02/01/2019</t>
  </si>
  <si>
    <t>00099021001 DEP.DE CHEQ.AJENOS,RET.DE CAM.,CONCEPTO: DEVOLUCION DE PASAJES AEREOS,DEP.: MINISTERIO DE EDUCACION , PROCEDENCIA: BANCO UNION S.A., CHEQUE: 23988, FECHA DE EMISION:31/12/2018</t>
  </si>
  <si>
    <t>'COBRO DE'||UTILES DE ESCRITORIO POR EL COMPROBANTE CONTABLE NRO. 0944206 DE LA FECHA, SEGÚN CORREO ELECTRÓNICO DE YPFB DE F. 23/01/2018. DEBITO DE LA LIBRETA 00513022001 YPFB  OPERACIONES.</t>
  </si>
  <si>
    <t>'TRANSFERENCIA DE FONDOS||TRANSFERENCIA DE FONDOS S/G. NOTA CITE: MEFP/VTCP/DGCP/UODP-10/2019 DE LA FECHA, DEL MIN.DE ECONOMIA Y FINANZAS PUBLICAS(HRE-TSO-11), PAGO BTS EXTRABURSATIL-VENCIMIENTO 4 DE ENERO DE 2019 D.S.N°1121 DE 11 DE ENERO DE 2012. DEBITO DE LA LIBRETA N° 00099021001, REPOSICION UTILES DE ESCRITORIO.</t>
  </si>
  <si>
    <t>'TRANSFERENCIA DE FONDOS||TRANSFERENCIA DE FONDOS S/G. NOTA CITE: MEFP/VTCP/DGCP/UODP-10/2019 DE LA FECHA, DEL MIN.DE ECONOMIA Y FINANZAS PUBLICAS(HRE-TSO-11), PAGO BTS EXTRABURSATIL-VENCIMIENTO 4 DE ENERO DE 2019 D.S.N°1121 DE 11 DE ENERO DE 2012. DEBITO DE LA LIBRETA N° 00099021001 TGN-RECURSOS ORDINARIOS MN.</t>
  </si>
  <si>
    <t>NUMERO DE LIBRETA CUT: 00099021001 OPERACIÓN E75 TRANSFERENCIA DE LA CUENTA FISCAL BUN A LA CUT EN MN TRANSF.FDOS.A SOLICITUD DEL G.A.M. SANTUARIO DE QUILLACAS SG.NOTA ORURO 31/12/2018 A CTA.3987 LBRTA.00099021001</t>
  </si>
  <si>
    <t>NUMERO DE LIBRETA CUT: 00099024113 OPERACIÓN E75 TRANSFERENCIA DE LA CUENTA FISCAL BUN A LA CUT EN MN TRANSF.FDOS.A SOLICITUD DEL G.A.M. SANTUARIO DE QUILLACAS SG.NOTA ORURO 28/12/2018 A CTA.3987 LBRTA.00099024113</t>
  </si>
  <si>
    <t>NUMERO DE LIBRETA CUT: 00099021001 OPERACIÓN E75 TRANSFERENCIA DE LA CUENTA FISCAL BUN A LA CUT EN MN TRANSF.FDOS.A SOLICITUD DEL G.A.M. CAPINOTA SG.NOTA CITE:GAMC/MAE-502/2018 A CTA.3987 LBRTA.00099021001</t>
  </si>
  <si>
    <t>TRANSFERENCIA DEL EXTERIOR SEGUN SWIFT NO.00076 DE FECHA 03/01/2019 ORDENANTE: CONSULADO DE LA REP DE BOLIVIA-VIEDMA REF:GESTORIA CONSULAR LIB. 00010011102 MIN.RELACIONES EXTERIORES - GESTORIA CONSULAR LEY Nº 3108</t>
  </si>
  <si>
    <t>COBRO COSTOS DE PAPELERIA SEGUN TRANSFERENCIA DEL EXTERIOR POR ORDEN DE CONSULADO DE LA REP DE BOLIVIA-VIEDMA REF:GESTORIA CONSULAR LIB. 00010011102 MIN.RELACIONES EXTERIORES - GESTORIA CONSULAR LEY Nº 3108</t>
  </si>
  <si>
    <t>||COMISION TRANSFERENCIA DE FONDOS AL EXTERIOR 0,10% S/USD 669.635,20 REEMBOLSO GASTOS DE COMUNICACION BS220 Y EMISION DE COMPROBANTE CONTABLE BS50 REF.: PAGO N°2 LC I-2018-002 P/C AASANA A/F DE ITURRI S.A. EN COMPLEMENTO A CBTE. ADJUNTO DE LA FECHA LIB. 00512012001 LPB- AASANA PAC SONET (403 0004676) REF.: COMISIONES PAGO N°2 LC I-2018-002</t>
  </si>
  <si>
    <t>||TRANSFERENCIA DE FONDOS S/G. MENSAJES SWIFT NROS. 00074 Y 00071 DE LA FECHA. (SECTOR PÚBLICO - SERVICIOS). DEBITO DE LA LIBRETA 00119012001 ADSIB, REPOSICION UTILES DE ESCRITORIO.</t>
  </si>
  <si>
    <t>00046024204 DEPOSITO DE EFECTIVO, DEPOSITANTE: FERNANDO VARGAS Z., CONCEPTO: DEVOLUCION FONDOS EN AVANCE, CUENTA DE DEPOSITO: CUENTA UNICA DEL TESORO</t>
  </si>
  <si>
    <t>00099024113 DEPOSITO DE EFECTIVO, DEPOSITANTE: JENKA PATRICIA CHAVEZ NAVARRO, CONCEPTO: MULTA PROYECTO CANCHA DE FUTBOL CON CESPED SINTETICO BARRIO LOS CHAPACOS TARIJA, CUENTA DE DEPOSITO: CUENTA UNICA DEL TESORO</t>
  </si>
  <si>
    <t>00099021001 DEPOSITO DE EFECTIVO, DEPOSITANTE: GRISEL VALESKA LUNA ARANIBAR, CONCEPTO: DEV.DE SALDO POR HOSPEDAJE Y ALIMENTACION DEL 1ER ENCUENTRO NAL. ATENCION SOCIAL Y LEGAL PARA PCD´S, CUENTA DE DEPOSITO: CUENTA UNICA DEL TESORO</t>
  </si>
  <si>
    <t>00099021001 DEPOSITO DE EFECTIVO, DEPOSITANTE: JORGE TORRICO PEREDO, CONCEPTO: DEVOLUCION PASAJES, CUENTA DE DEPOSITO: CUENTA UNICA DEL TESORO</t>
  </si>
  <si>
    <t>00099021001 DEPOSITO DE EFECTIVO, DEPOSITANTE: ROBERTO P. DELGADILLO VASQUEZ, CONCEPTO: DEVOLUCION PASAJES, CUENTA DE DEPOSITO: CUENTA UNICA DEL TESORO</t>
  </si>
  <si>
    <t>00046024204 DEPOSITO DE EFECTIVO, DEPOSITANTE: HUGO BARBA ARAMAYO, CONCEPTO: REVERSION C-31 07225, CUENTA DE DEPOSITO: CUENTA UNICA DEL TESORO</t>
  </si>
  <si>
    <t>00020031101 DEPOSITO DE EFECTIVO, DEPOSITANTE: JHONNY FERNANDO TORRICO ORTUÑO, CONCEPTO: POR CONCEPTO DE GASTOS DE ALIMENTACION, CUENTA DE DEPOSITO: CUENTA UNICA DEL TESORO</t>
  </si>
  <si>
    <t>00099021001 DEPOSITO DE EFECTIVO, DEPOSITANTE: ANGEL GARNICA COPA, CONCEPTO: DOBLE PERCEPCION, CUENTA DE DEPOSITO: CUENTA UNICA DEL TESORO</t>
  </si>
  <si>
    <t>00099021001 DEPOSITO DE EFECTIVO, DEPOSITANTE: MARIANA ELIAS CARRAZANA, CONCEPTO: PAGO DEUDA SENASIR, CUENTA DE DEPOSITO: CUENTA UNICA DEL TESORO</t>
  </si>
  <si>
    <t>00190012003 DEPOSITO DE EFECTIVO, DEPOSITANTE: EVA ESTHER REVOLLO AGUILAR, CONCEPTO: DEVOLUCION DE FONDOS EN AVANCE, CUENTA DE DEPOSITO: CUENTA UNICA DEL TESORO</t>
  </si>
  <si>
    <t>00099021001 DEPOSITO DE EFECTIVO, DEPOSITANTE: MIN. DE DEPORTES XIMENA ALEIDA MORALES CALLEX, CONCEPTO: DEVOLUCION DE VIATICOS NO UTILIZADOS DEL 4 AL 6 DE JULIO GESTION 2018 A FAVOR DEL MIN DE DEPORTES, CUENTA DE DEPOSITO: CUENTA UNICA DEL TESORO</t>
  </si>
  <si>
    <t>00099021001 DEPOSITO DE EFECTIVO, DEPOSITANTE: MIN. DE DEPORTES XIMENA ALEIDA MORALES CALLEX, CONCEPTO: DEVOLUCION DE VIATICOS NO UTILIZADOS DEL 23 AL 27 DE JULIO GESTION 2018 A FAVOR DEL MIN DE DEPORTES, CUENTA DE DEPOSITO: CUENTA UNICA DEL TESORO</t>
  </si>
  <si>
    <t>00592012001 DEPOSITO DE EFECTIVO, DEPOSITANTE: ELIAS VIDAURRE, CONCEPTO: PAGO SALDO GESTION 2015, CUENTA DE DEPOSITO: CUENTA UNICA DEL TESORO</t>
  </si>
  <si>
    <t>00592012001 DEPOSITO DE EFECTIVO, DEPOSITANTE: MARIELA APAZA MAYTA, CONCEPTO: PAGO NOTA DE DEBITO 59742 CORRESPONDIENTE AL 2016, CUENTA DE DEPOSITO: CUENTA UNICA DEL TESORO</t>
  </si>
  <si>
    <t>00592012001 DEPOSITO DE EFECTIVO, DEPOSITANTE: JOSE LUIS MAMANI ESPEJO, CONCEPTO: VENTA EMISIVO PARTICULARES GEST 2018 (PERCIBIDOS ENTRE EL 02 Y 03 ENERO 2019), CUENTA DE DEPOSITO: CUENTA UNICA DEL TESORO</t>
  </si>
  <si>
    <t>00592012001 DEPOSITO DE EFECTIVO, DEPOSITANTE: JOSE LUIS MAMANI ESPEJO, CONCEPTO: VENTA EMISIVO PARTICULARES DEL 02 AL 03 DE ENERO DE 2019, CUENTA DE DEPOSITO: CUENTA UNICA DEL TESORO</t>
  </si>
  <si>
    <t>00592012001 DEPOSITO DE EFECTIVO, DEPOSITANTE: JOSE LUIS MAMANI ESPEJO, CONCEPTO: VENTA RECEPTIVO PAQUETES TURISTICOS 2019, CUENTA DE DEPOSITO: CUENTA UNICA DEL TESORO</t>
  </si>
  <si>
    <t>00592012001 DEPOSITO DE EFECTIVO, DEPOSITANTE: JOSE LUIS MAMANI ESPEJO, CONCEPTO: VENTA RECEPTIVO -BOLETOS TKT 2019, CUENTA DE DEPOSITO: CUENTA UNICA DEL TESORO</t>
  </si>
  <si>
    <t>00212012001 DEPOSITO DE EFECTIVO, DEPOSITANTE: MACARIO LAHOR CORTEZ CHAVEZ, CONCEPTO: DEVOLUCION DE PASAJES AEREOS, CUENTA DE DEPOSITO: CUENTA UNICA DEL TESORO</t>
  </si>
  <si>
    <t>00099021001 DEP.DE CHEQ.AJENOS,RET.DE CAM.,CONCEPTO: MARTINEZ VELASQUEZ YOLA ISABEL,DEP.: BANCO UNION  S.A. , PROCEDENCIA: BANCO UNION S.A., CHEQUE: 160278, FECHA DE EMISION:04/01/2019</t>
  </si>
  <si>
    <t>00099021001 DEP.DE CHEQ.AJENOS,RET.DE CAM.,CONCEPTO: CECILIA FERRUFINO SERRANO,DEP.: BANCO UNION  S.A. , PROCEDENCIA: BANCO UNION S.A., CHEQUE: 160277, FECHA DE EMISION:04/01/2019</t>
  </si>
  <si>
    <t>00015021104 DEP.DE CHEQ.AJENOS,RET.DE CAM.,CONCEPTO: MINISTERIO DE GOBIERNO DIRECCION NACIONAL DE SALUD Y BIENESTAR SOCIAL,DEP.: DIRECCION NACIONAL DE SALUD Y BIENESTAR SOCIAL , PROCEDENCIA: BANCO UNION S.A., CHEQUE: 2920, FECHA DE EMISION:31/12/2018</t>
  </si>
  <si>
    <t>00680012001 DEP.DE CHEQ.AJENOS,RET.DE CAM.,CONCEPTO: PAGO ALQUILER ATM CONTRALORIA MES ENERO 2019,DEP.: BANCO UNION S.A. , PROCEDENCIA: BANCO UNION S.A., CHEQUE: 160908, FECHA DE EMISION:04/01/2019</t>
  </si>
  <si>
    <t>00099021001 DEP.DE CHEQ.AJENOS,RET.DE CAM.,CONCEPTO: DEVOLUCION DE CC NO COBRADO SEPTIEMBRE 2018,DEP.: LA VITALICIA SEGUROS Y REASEGUROS DE VIDA SA , PROCEDENCIA: BANCO BISA S.A., CHEQUE: 50247, FECHA DE EMISION:04/01/2019</t>
  </si>
  <si>
    <t>00099021001 DEPOSITO DE EFECTIVO, DEPOSITANTE: NANCY VDA. DE PINTO, CONCEPTO: DEVOLUCION, CUENTA DE DEPOSITO: CUENTA UNICA DEL TESORO</t>
  </si>
  <si>
    <t>00512012001 DEPOSITO DE EFECTIVO, DEPOSITANTE: JUAN CARLOS  GODOY ORELLANA, CONCEPTO: DEVOLUCION PASAJES TERRESTRES PREVENTIVO 2914, CUENTA DE DEPOSITO: CUENTA UNICA DEL TESORO</t>
  </si>
  <si>
    <t>00099021001 DEPOSITO DE EFECTIVO, DEPOSITANTE: JUAN CARLOS GUTIERREZ SILVA, CONCEPTO: DOBLE PERCEPCION, CUENTA DE DEPOSITO: CUENTA UNICA DEL TESORO</t>
  </si>
  <si>
    <t>00099021001 DEPOSITO DE EFECTIVO, DEPOSITANTE: IVAN PATRICIO INCHAUSTE RIOJA, CONCEPTO: REVERSION POR SERVICIO ENERGIA ELECTRICA MES DICIEMBRE 2018, CUENTA DE DEPOSITO: CUENTA UNICA DEL TESORO</t>
  </si>
  <si>
    <t>00046024207 DEPOSITO DE EFECTIVO, DEPOSITANTE: CORALY INGRID CARRIZO VARGAS, CONCEPTO: DEVOLUCION DE CUENTA UNICA DEL TESORO, CUENTA DE DEPOSITO: CUENTA UNICA DEL TESORO</t>
  </si>
  <si>
    <t>00099021001 DEPOSITO DE EFECTIVO, DEPOSITANTE: WALTER VILLARROEL CHUQUIMIA, CONCEPTO: DEVOLUCION  COBRO INDEBIDO, CUENTA DE DEPOSITO: CUENTA UNICA DEL TESORO</t>
  </si>
  <si>
    <t>00099021001 DEPOSITO DE EFECTIVO, DEPOSITANTE: GALO GUSTAVO AMUSQUIVAR TORRICO, CONCEPTO: DEVOLUCION DE GASTOS OBS, INFORME CITE:GM-DGAA-UFI-CF-NSE-303/2018/CONSULADO EN SEVILLA,SEP-DIC-2017, CUENTA DE DEPOSITO: CUENTA UNICA DEL TESORO</t>
  </si>
  <si>
    <t>00099021001 DEPOSITO DE EFECTIVO, DEPOSITANTE: MARY ISABEL MITA BUSTILLOS, CONCEPTO: DEVOLUCION DE PAGO EN EXCESO, CUENTA DE DEPOSITO: CUENTA UNICA DEL TESORO</t>
  </si>
  <si>
    <t>00099021001 DEPOSITO DE EFECTIVO, DEPOSITANTE: GIOVANA MANTILLA CASTRO-SEPDAVI, CONCEPTO: PAGO POR SERVICIOS BASICOS-SEPDAVI NOVIEMBRE 2018, CUENTA DE DEPOSITO: CUENTA UNICA DEL TESORO</t>
  </si>
  <si>
    <t>00020011103 DEPOSITO DE EFECTIVO, DEPOSITANTE: INSTITUTO GEOGRAFICO MILITAR, CONCEPTO: REVERSION GASTOS NO EJECUTADOS PARTIDA 81300 DEL PREV 9629, CUENTA DE DEPOSITO: CUENTA UNICA DEL TESORO</t>
  </si>
  <si>
    <t>00342012001 DEPOSITO DE EFECTIVO, DEPOSITANTE: SRA ISABEL M. BARRIOS PEÑARANDA C.I. 6789378 LP, CONCEPTO: DEVOLUCION DE EXCESO DE LLAMADAS, CUENTA DE DEPOSITO: CUENTA UNICA DEL TESORO</t>
  </si>
  <si>
    <t>00340012003 DEPOSITO DE EFECTIVO, DEPOSITANTE: RAUL WILSON CALIZAYA FERNANDEZ, CONCEPTO: PRIMER PAGO AL C-31 N 830/18 DEVOLUCION NO PRESENTACION LCV  GESTION 2011, CUENTA DE DEPOSITO: CUENTA UNICA DEL TESORO</t>
  </si>
  <si>
    <t>00099021001 DEPOSITO DE EFECTIVO, DEPOSITANTE: MINISTERIO DE DEPORTES-EVANS LIONEL PINTO CORDOVA, CONCEPTO: DEVOLUCION 1 DIA DE VIATICOS COPA ESTADO PLURINACIONAL DE BOLIVIA, CUENTA DE DEPOSITO: CUENTA UNICA DEL TESORO</t>
  </si>
  <si>
    <t>00046024207 DEPOSITO DE EFECTIVO, DEPOSITANTE: LILIANA GUTIERREZ GARCIA, CONCEPTO: DEVOLUCION A LA CUENTA UNICA DEL TESORO CUENTA 3987069001, CUENTA DE DEPOSITO: CUENTA UNICA DEL TESORO</t>
  </si>
  <si>
    <t>TRANSFERENCIA DEL EXTERIOR SEGUN SWIFT NO.00080 DE FECHA 04/01/2019 ORDENANTE: SEZIONE CONSOLARE AMBASCIATA DI BOLIVIA REF: GESTORIA CONSULAR DICIEMBRE Y SALDOS SUPERAVITARIOS 2018 SEC CONS AMB BOLIVIA ITALIE LIB. 00010011102 MIN.RELACIONES EXTERIORES - GESTORIA CONSULAR LEY Nº 3108</t>
  </si>
  <si>
    <t>COBRO COSTOS DE PAPELERIA SEGUN TRANSFERENCIA DEL EXTERIOR POR ORDEN DE SEZIONE CONSOLARE AMBASCIATA DI BOLIVIA REF: GESTORIA CONSULAR DICIEMBRE Y SALDOS SUPERAVITARIOS 2018 SEC CONS AMB BOLIVIA ITALIE LIB. 00010011102 MIN.RELACIONES EXTERIORES - GESTORIA CONSULAR LEY Nº 3108</t>
  </si>
  <si>
    <t>REGULARIZACION DE TRANSFERENCIA DEL EXTERIOR SEGUN SWIFT 00075 DE FECHA 04/01/2019 ORDENANTE: CONSULADO DE BOLIVIA EN RIO DE JANEIRO-BRASIL LIB. 00010011102 MIN.RELACIONES EXTERIORES - GESTORIA CONSULAR LEY Nº 3108</t>
  </si>
  <si>
    <t>COBRO COSTOS DE PAPELERIA POR REGULARIZACION DE TRANSFERENCIA DEL EXTERIOR POR ORDEN DE CONSULADO DE BOLIVIA EN RIO DE JANEIRO-BRASIL LIB. 00010011102 MIN.RELACIONES EXTERIORES - GESTORIA CONSULAR LEY Nº 3108</t>
  </si>
  <si>
    <t>NUMERO DE LIBRETA CUT: 00514010011 OPERACIÓN E18 TRANSFERENCIA DEL SISTEMA FINANCIERO POR CUENTA DE TERCEROS A LA CUT TRANSFERENCIA DEVOLUCION PARA CUSTODIA DE FONDOS SOLICITUD ENDE CORANI</t>
  </si>
  <si>
    <t>PAGO PRÉSTAMO VAR.ACRE.BILAT. VARIOS CLUB DE PARIS VCTO. 04-01-2019 POR CUENTA DE TGN , NTI. 011755 VALOR 04-01-2019 CAPITAL UFV 35.735.710,05 INTERESES UFV 3.393.132,33 CTA. 3987 CUENTA UNICA DEL TESORO-3987 LIB. 00099021001</t>
  </si>
  <si>
    <t>PAGO PRÉSTAMO VAR.ACRE.BILAT. VARIOS CLUB DE PARIS VCTO. 04-01-2019 POR CUENTA DE TGN , NTI. 011755 VALOR 04-01-2019 CAPITAL UFV 35.735.710,05 INTERESES UFV 3.393.132,33 CTA. 3987 CUENTA UNICA DEL TESORO-3987 LIB. 00099021001 REF.: COMISIONES BANCARIAS</t>
  </si>
  <si>
    <t>'TRANSFERENCIA DE FONDOS||TRANSFERENCIA DE FONDOS S/G. NOTA CITE: MEFP/VTCP/DGCP/UODP-16/2019 DE LA FECHA, DEL MIN.DE ECONOMIA Y FINANZAS PUBLICAS(HRE-TSO-19), PAGO BTS EXTRABURSATIL-VENCIMIENTO 5 Y 6 DE ENERO DE 2019 D.S.N°1121 DE 11 DE ENERO DE 2012. DEBITO DE LA LIBRETA N° 00099021001, REPOSICION UTILES DE ESCRITORIO.</t>
  </si>
  <si>
    <t>'TRANSFERENCIA DE FONDOS||TRANSFERENCIA DE FONDOS S/G. NOTA CITE: MEFP/VTCP/DGCP/UODP-16/2019 DE LA FECHA, DEL MIN.DE ECONOMIA Y FINANZAS PUBLICAS(HRE-TSO-19), PAGO BTS EXTRABURSATIL-VENCIMIENTO 5 Y 6 DE ENERO DE 2019 D.S.N°1121 DE 11 DE ENERO DE 2012. DEBITO DE LA LIBRETA N° 00099021001 TGN-RECURSOS ORDINARIOS MN.</t>
  </si>
  <si>
    <t>A:00041014101 Débito Automático por incumplimiento del Gobierno Autónomo Municipal de Villa Alcalá (GAM ALC), al Convenio Intergubernativo de Transferencia y Financiamiento de fecha 18 de octubre de 2017, suscrito entre el Ministerio de Desarrollo Productivo y Economía Plural y el GAM ALC para el programa “Educación con Revolución Tecnológica”.</t>
  </si>
  <si>
    <t>A:00099021001 Pago de capital e interés corriente a favor del TGN, adeudado por el GAD Potosí, correspondiente a los Préstamos Convenios Subsidiarios CAF 2324, Proyectos de Electrificación Rural: Cantón Coroma, Khara Khara, Janina, Rodeo, Antora Pintantora, San Ayllu Sicoya, San Miguel Salo Almona, Tacobamba-Colavi-Tambillos y Yocalla Murmontiri.</t>
  </si>
  <si>
    <t>A:00041014101 Débito Automático por incumplimiento del Gobierno Autónomo Municipal de Puerto Rico (GAM PRI), al Convenio Intergubernativo de fecha 21 de septiembre de 2017, suscrito entre el Ministerio de Desarrollo Productivo y Economía Plural y el GAM PRI para el programa “Educación con Revolución Tecnológica”.</t>
  </si>
  <si>
    <t>De: 00099024113 Transferencia en cumplimiento al DS N°0913 de 15/06/2011 y el Convenio Intergubernativo de Financiamiento UPRE-CIF-IG 0105/2018, suscrito entre la UPRE y el GAD Chuquisaca, Proyecto “Const. Unidad Educativa Genoveva Rios - Azari”, correspondiente al pago de la planilla Nº1, según la UPRE.</t>
  </si>
  <si>
    <t>De: 00099024113 Transferencia en cumplimiento al DS N°0913 de 15/06/2011 y el Convenio Intergubernativo de Financiamiento UPRE-CIF-IG 0104/2018, suscrito entre la UPRE y el GAD Chuquisaca, Proyecto “Const. Unidad Educativa Ruffo - Sucre”, correspondiente al pago de la planilla Nº3, según la UPRE.</t>
  </si>
  <si>
    <t>TRANSFERENCIA DEL EXTERIOR SEGUN SWIFT 00104 DE FECHA 04/01/2019 ORDENANTE: CONSULADO GENERAL DE BOLIVIA EN GINEBRA-SUIZA REF.: GESTORIA CONSUALR DICIEMBRE LIB. 00010011102 MIN.RELACIONES EXTERIORES - GESTORIA CONSULAR LEY Nº 3108</t>
  </si>
  <si>
    <t>TRANSFERENCIA DEL EXTERIOR SEGUN SWIFT 00114 DE FECHA 04/01/2019 ORDENANTE: EMBAJADA DE BOLIVIA EN OTTAWA-CANADA LIB. 00010011102 MIN.RELACIONES EXTERIORES - GESTORIA CONSULAR LEY Nº 3108</t>
  </si>
  <si>
    <t>NUMERO DE LIBRETA CUT: 00086011109 OPERACIÓN E18 TRANSFERENCIA DEL SISTEMA FINANCIERO POR CUENTA DE TERCEROS A LA CUT EJECUCION DE BOLETA DE GARANTIA N 34508</t>
  </si>
  <si>
    <t>COBRO COSTOS DE PAPELERIA SEGUN TRANSFERENCIA DEL EXTERIOR POR ORDEN DE CONSULADO GENERAL DE BOLIVIA EN GINEBRA-SUIZA REF.: GESTORIA CONSUALR DICIEMBRE LIB. 00010011102 MIN.RELACIONES EXTERIORES - GESTORIA CONSULAR LEY Nº 3108</t>
  </si>
  <si>
    <t>||TRANSFERENCIA DE FONDOS S/G. MENSAJES SWIFT NROS. 00115 Y 00111 DE LA FECHA. (SECTOR PÚBLICO - SERVICIOS). DEBITO DE LA LIBRETA 00119012001 ADSIB, REPOSICION UTILES DE ESCRITORIO.</t>
  </si>
  <si>
    <t>COBRO COSTOS DE PAPELERIA SEGUN TRANSFERENCIA DEL EXTERIOR POR ORDEN DE INTEGRACION ENERGETICA ARGENTINA REF:INV EXA GJA 087/18, INV EXA GJA 088/18 LIB. 00513012007 YPFB - RECURSOS NACIONALIZACIÓN</t>
  </si>
  <si>
    <t>COBRO COSTOS DE PAPELERIA SEGUN TRANSFERENCIA DEL EXTERIOR POR ORDEN DE EMBAJADA DE BOLIVIA EN OTTAWA-CANADA LIB. 00010011102 MIN.RELACIONES EXTERIORES - GESTORIA CONSULAR LEY Nº 3108</t>
  </si>
  <si>
    <t>||TRANSFERENCIA FONDOS DE LA CUT. PARA PAGO VENCIMIENTOS DE LA FECHA DE VALORES DEL TGN. SEGUN MEFP/VTCP/DGCP/UODP-15/2019 DE F.04/01/2019 DEL MIN. DE ECONOMIA Y FIN. PUB. Y DOCUMENTACION ADJUNTA.LIB:00099021001 TGN-REC. ORDINARIOS M/N. LIB:00099021001 "TGN-RECURSOS.ORDINARIOS -M/N.</t>
  </si>
  <si>
    <t>||TRANSFERENCIA DE FONDOS S/G. MENSAJES SWIFT NROS. 00107 Y 00100 DE LA FECHA. (SECTOR PÚBLICO - SERVICIOS). DEBITO DE LA LIBRETA 00119012001 ADSIB, REPOSICION UTILES DE ESCRITORIO.</t>
  </si>
  <si>
    <t>'COBRO DE'||UTILES DE ESCRITORIO POR EL COMPROBANTE CONTABLE NRO. 0944252 DE LA FECHA, SEGÚN CORREO ELECTRÓNICO DE YPFB DE F. 23/01/2018. DEBITO DE LA LIBRETA 00513022001 YPFB  OPERACIONES.</t>
  </si>
  <si>
    <t>00099021001 DEPOSITO DE EFECTIVO, DEPOSITANTE: JUAN GASTON COCA SOLIS, CONCEPTO: DEVOLUCION DEL FONDO ROTATIVO, CUENTA DE DEPOSITO: CUENTA UNICA DEL TESORO</t>
  </si>
  <si>
    <t>00046024207 DEPOSITO DE EFECTIVO, DEPOSITANTE: MARIBEL SALGADO LAURA, CONCEPTO: DEVOLUCION A LA CUENTA UNICA DEL TESORO, CUENTA DE DEPOSITO: CUENTA UNICA DEL TESORO</t>
  </si>
  <si>
    <t>00046024207 DEPOSITO DE EFECTIVO, DEPOSITANTE: CARLOS ALBERTO LUCANA CHAMBI, CONCEPTO: DEVOLUCION A LA CUENTA UNICA DEL TESORO, CUENTA DE DEPOSITO: CUENTA UNICA DEL TESORO</t>
  </si>
  <si>
    <t>00046024207 DEPOSITO DE EFECTIVO, DEPOSITANTE: FELICIDAD RODRIGUEZ MENDOZA, CONCEPTO: DEVOLUCION A LA CUENTA UNICA DEL TESORO, CUENTA DE DEPOSITO: CUENTA UNICA DEL TESORO</t>
  </si>
  <si>
    <t>00046024207 DEPOSITO DE EFECTIVO, DEPOSITANTE: PAMELA RIOS TORDOYA, CONCEPTO: DEVOLUCION A LA CUENTA UNICA DEL TESORO, CUENTA DE DEPOSITO: CUENTA UNICA DEL TESORO</t>
  </si>
  <si>
    <t>00046024207 DEPOSITO DE EFECTIVO, DEPOSITANTE: MAURICIO MAMANI GARCIA, CONCEPTO: DEVOLUCION A LA CUENTA UNICA DEL TESORO, CUENTA DE DEPOSITO: CUENTA UNICA DEL TESORO</t>
  </si>
  <si>
    <t>00592012001 DEPOSITO DE EFECTIVO, DEPOSITANTE: SUSANA MAMANI HUANACO, CONCEPTO: DEVOLUCION FONDO EN AVANCE-DEVENGADO PAGO A PREVEEDORES IATA-TRANSOFT 4TA SEMANA, CUENTA DE DEPOSITO: CUENTA UNICA DEL TESORO</t>
  </si>
  <si>
    <t>00099021001 DEPOSITO DE EFECTIVO, DEPOSITANTE: VICENTE MONTOYA MAMANI, CONCEPTO: DOS DUODECIMAS DE AGUINALDO, CUENTA DE DEPOSITO: CUENTA UNICA DEL TESORO</t>
  </si>
  <si>
    <t>00099021001 DEPOSITO DE EFECTIVO, DEPOSITANTE: MINISTERIO DE DEFENSA, CONCEPTO: POR REVERSION DE LOS SERVICIOS BASICOS DEL MES DE DICIEMBRE, CUENTA DE DEPOSITO: CUENTA UNICA DEL TESORO</t>
  </si>
  <si>
    <t>00099021001 DEPOSITO DE EFECTIVO, DEPOSITANTE: IVAN PATRICIO INCHAUSTE RIOJA, CONCEPTO: REVERSION POR CONCEPTO DE TELEFONIA MES DICIEMBRE-2018 DEL COLEGIO MILITAR DEL EJERCITO, CUENTA DE DEPOSITO: CUENTA UNICA DEL TESORO</t>
  </si>
  <si>
    <t>00099021001 DEPOSITO DE EFECTIVO, DEPOSITANTE: NOGALES DORADO VICTOR HUGO, CONCEPTO: REVERSION AL TGN-RECURSOS ORDINARIOS - SERVICIOS BASICOS (DICIEMBRE), CUENTA DE DEPOSITO: CUENTA UNICA DEL TESORO</t>
  </si>
  <si>
    <t>00099021001 DEPOSITO DE EFECTIVO, DEPOSITANTE: ALFONSO - ALFREDO - MARCA - MURILLO, CONCEPTO: DOBLE PERCEPCION, CUENTA DE DEPOSITO: CUENTA UNICA DEL TESORO</t>
  </si>
  <si>
    <t>00132022002 DEPOSITO DE EFECTIVO, DEPOSITANTE: RENAN JUVER SILES SAGARDIA, CONCEPTO: DEVOLUCION DE FONDOS NO UTILIZADOS C31-F68, CUENTA DE DEPOSITO: CUENTA UNICA DEL TESORO</t>
  </si>
  <si>
    <t>00132022002 DEPOSITO DE EFECTIVO, DEPOSITANTE: RENAN JUVER SILES SAGARDIA, CONCEPTO: DEVOLUCION DE FONDOS NO UTILIZADOS C31-350, CUENTA DE DEPOSITO: CUENTA UNICA DEL TESORO</t>
  </si>
  <si>
    <t>00099021001 DEPOSITO DE EFECTIVO, DEPOSITANTE: WENCESLAO SIMON ADUVIRI ARGUEDAS, CONCEPTO: POR GASTOS DE COMBUSTIBLE, CUENTA DE DEPOSITO: CUENTA UNICA DEL TESORO</t>
  </si>
  <si>
    <t>00099021001 DEPOSITO DE EFECTIVO, DEPOSITANTE: POLICIA BOLIVIANA-WILLIAMS RODRIGO DIAZ TRONCOSO, CONCEPTO: DEVOLUCION DE SUELDO INDEBIDO, CUENTA DE DEPOSITO: CUENTA UNICA DEL TESORO</t>
  </si>
  <si>
    <t>00592012001 DEPOSITO DE EFECTIVO, DEPOSITANTE: IRSEN ALEJANDRA ESTRADA COLQUEHUANCA, CONCEPTO: DEVOLUCION SALDO DEL FONDO SOCIAL 2018, CUENTA DE DEPOSITO: CUENTA UNICA DEL TESORO</t>
  </si>
  <si>
    <t>00046041101 DEPOSITO DE EFECTIVO, DEPOSITANTE: MIGUEL ANGEL MARTINEZ LOAYZA, CONCEPTO: PAGO DE BOLETO EN AVION NO UTILIZADO, CUENTA DE DEPOSITO: CUENTA UNICA DEL TESORO</t>
  </si>
  <si>
    <t>00290012001 DEPOSITO DE EFECTIVO, DEPOSITANTE: RENE ALBERTO PRADO ROSPIGLIOSI, CONCEPTO: DEVOLUCION DE VIATICO DE TARIJA, CUENTA DE DEPOSITO: CUENTA UNICA DEL TESORO</t>
  </si>
  <si>
    <t>00099021001 DEPOSITO DE EFECTIVO, DEPOSITANTE: RI-17 "INDEPENDENCIA", CONCEPTO: REVERSION DE SERVICIOS BASICOS (AGUA), CUENTA DE DEPOSITO: CUENTA UNICA DEL TESORO</t>
  </si>
  <si>
    <t>00340012003 DEP.DE CHEQ.AJENOS,RET.DE CAM.,CONCEPTO: EJECUCION DE BOLETA DE GARANTIA DE CUMPLIMIENTO DE CONTRATO,DEP.: SEGIP OFICINA NACIONAL , PROCEDENCIA: BANCO BISA S.A., CHEQUE: 213530, FECHA DE EMISION:24/12/2018</t>
  </si>
  <si>
    <t>00086031101 DEP.DE CHEQ.AJENOS,RET.DE CAM.,CONCEPTO: OTROS INGRESOS,DEP.: SERNAP APOLOBAMBA , PROCEDENCIA: BANCO UNION S.A., CHEQUE: 1714, FECHA DE EMISION:31/12/2018</t>
  </si>
  <si>
    <t>00086031101 DEP.DE CHEQ.AJENOS,RET.DE CAM.,CONCEPTO: INGRESOS POR MULTAS,DEP.: SERNAP APOLOBAMBA , PROCEDENCIA: BANCO UNION S.A., CHEQUE: 1715, FECHA DE EMISION:31/12/2018</t>
  </si>
  <si>
    <t>00086031101 DEP.DE CHEQ.AJENOS,RET.DE CAM.,CONCEPTO: DEP POR COBRO DE MULTAS,DEP.: SERNAP TUNARI , PROCEDENCIA: BANCO UNION S.A., CHEQUE: 562, FECHA DE EMISION:31/12/2018</t>
  </si>
  <si>
    <t>00086031101 DEP.DE CHEQ.AJENOS,RET.DE CAM.,CONCEPTO: DEP POR COBRO DE MULTAS,DEP.: SERNAP TUNARI , PROCEDENCIA: BANCO UNION S.A., CHEQUE: 563, FECHA DE EMISION:31/12/2018</t>
  </si>
  <si>
    <t>00099021001 DEP.DE CHEQ.AJENOS,RET.DE CAM.,CONCEPTO: REVERSION DE FONDOS,DEP.: SERNAP CARRASCO , PROCEDENCIA: BANCO UNION S.A., CHEQUE: 1272, FECHA DE EMISION:11/12/2018</t>
  </si>
  <si>
    <t>00099021001 DEP.DE CHEQ.AJENOS,RET.DE CAM.,CONCEPTO: REVERSION DE FONDOS,DEP.: SERNAP CARRASCO , PROCEDENCIA: BANCO UNION S.A., CHEQUE: 1273, FECHA DE EMISION:11/12/2018</t>
  </si>
  <si>
    <t>00086031101 DEP.DE CHEQ.AJENOS,RET.DE CAM.,CONCEPTO: DEP DESEMBOLSO WWF SERNAP,DEP.: SERNAP SAN MATIAS , PROCEDENCIA: BANCO UNION S.A., CHEQUE: 1532, FECHA DE EMISION:26/12/2018</t>
  </si>
  <si>
    <t>00086031101 DEP.DE CHEQ.AJENOS,RET.DE CAM.,CONCEPTO: OTROS INGRESOS,DEP.: SERNAP TORO TORO , PROCEDENCIA: BANCO UNION S.A., CHEQUE: 1064, FECHA DE EMISION:11/12/2018</t>
  </si>
  <si>
    <t>00099021001 DEP.DE CHEQ.AJENOS,RET.DE CAM.,CONCEPTO: DEVOLUCION DE RECURSOS,DEP.: AGENCIA NACIONAL DE HIDROCARBUROS , PROCEDENCIA: BANCO UNION S.A., CHEQUE: 5509, FECHA DE EMISION:28/12/2018</t>
  </si>
  <si>
    <t>00099021001 DEP.DE CHEQ.AJENOS,RET.DE CAM.,CONCEPTO: DEVOLUCION DE RECURSOS,DEP.: AGENCIA NACIONAL DE HIDROCARBUROS , PROCEDENCIA: BANCO UNION S.A., CHEQUE: 5510, FECHA DE EMISION:28/12/2018</t>
  </si>
  <si>
    <t>00020031101 DEPOSITO DE EFECTIVO, DEPOSITANTE: EJERCITO DE BOLIVIA, CONCEPTO: REVERSION DESEMBOLSO, CUENTA DE DEPOSITO: CUENTA UNICA DEL TESORO</t>
  </si>
  <si>
    <t>00046024207 DEPOSITO DE EFECTIVO, DEPOSITANTE: BONA VIVIANA FERNANDEZ PATTY, CONCEPTO: DEVOLUCION DE RETROACTIVO, CUENTA DE DEPOSITO: CUENTA UNICA DEL TESORO</t>
  </si>
  <si>
    <t>00099021001 DEPOSITO DE EFECTIVO, DEPOSITANTE: GUIDO SIMON CRESPO VALLEJOS, CONCEPTO: DEVOLUCION  PRA, CUENTA DE DEPOSITO: CUENTA UNICA DEL TESORO</t>
  </si>
  <si>
    <t>00099021001 DEPOSITO DE EFECTIVO, DEPOSITANTE: WILFREDO RIVERO RIVERO, CONCEPTO: REVERSION SERVICIOS BASICOS TELEFONIA DIC/18 DEL  RIS-12 MANCHEGO, CUENTA DE DEPOSITO: CUENTA UNICA DEL TESORO</t>
  </si>
  <si>
    <t>00099021001 DEPOSITO DE EFECTIVO, DEPOSITANTE: TCNL DAEM. MARCO ANTONIO GOMEZ VACA, CONCEPTO: REVERCION DE SERVICIOS BASICOS DEL MES DE DICIEMBRE DEL 2018, CUENTA DE DEPOSITO: CUENTA UNICA DEL TESORO</t>
  </si>
  <si>
    <t>00592012001 DEP.DE CHEQ.AJENOS,RET.DE CAM.,CONCEPTO: TRANSFERENCIA DE RECURSOS DEL 28 AL 31 DE DICIEMBRE 2018,DEP.: BOLTUR , PROCEDENCIA: BANCO UNION S.A., CHEQUE: 657, FECHA DE EMISION:04/01/2019</t>
  </si>
  <si>
    <t>00592012001 DEP.DE CHEQ.AJENOS,RET.DE CAM.,CONCEPTO: TRANSFERENCIA DE RECURSOS DEL 24 AL 27 DE DICIEMBRE 2018,DEP.: BOLTUR , PROCEDENCIA: BANCO UNION S.A., CHEQUE: 656, FECHA DE EMISION:03/01/2019</t>
  </si>
  <si>
    <t>00099024113 DEP.DE CHEQ.AJENOS,RET.DE CAM.,CONCEPTO: CONSTRUCCION OBRA DE MERCADO 23 DE MARZO SAN IGNACIO DE VELASCO,DEP.: GOB AUTONOMO MCPAL SAN IGNACIO DE VELASCO , PROCEDENCIA: BANCO UNION S.A., CHEQUE: 19705, FECHA DE EMISION:31/12/2018</t>
  </si>
  <si>
    <t>00342012001 DEP.DE CHEQ.AJENOS,RET.DE CAM.,CONCEPTO: DEVOLUCION DE FONDOS,DEP.: A.E.V. REGIONAL ORURO , PROCEDENCIA: BANCO UNION S.A., CHEQUE: 1134, FECHA DE EMISION:03/01/2019</t>
  </si>
  <si>
    <t>00015021102 DEP.DE CHEQ.AJENOS,RET.DE CAM.,CONCEPTO: QUISPE RAMOS SIMEON,DEP.: BANCO UNION SA , PROCEDENCIA: BANCO UNION S.A., CHEQUE: 160279, FECHA DE EMISION:07/01/2019</t>
  </si>
  <si>
    <t>00099021001 DEP.DE CHEQ.AJENOS,RET.DE CAM.,CONCEPTO: DEVOLUCION DE TRES PASAJES AEREOS A TRAVEZ DE LA AGENCIA BOLTUR GESTION 2016,DEP.: MINISTERIO DE COMUNICACION , PROCEDENCIA: BANCO UNION S.A., CHEQUE: 9833, FECHA DE EMISION:31/12/2018</t>
  </si>
  <si>
    <t>||REGULARIZACIÓN DE NUESTRA OPERACIÓN NRO. 0944224 DE F. 03/01/2019 EN ATENCIÓN A CORREO ELECTRÓNICO DE INIAF DE F. 04/01/2019. LIB.00222018014 INIAF - CIMMYT PLATAFORMA DE FENOTIPADO EN CAMPO PARA PYRICULARIA;P/CTA. CIMMYT.</t>
  </si>
  <si>
    <t>||REGULARIZACIÓN DE NUESTRA OPERACIÓN NRO. 0944224 DE F. 03/01/2019 EN ATENCIÓN A CORREO ELECTRÓNICO DE INIAF DE F. 04/01/2019. DEBITO DE LA LIBRETA 00222012001 INIAF- A NIVEL NACIONAL; COBRO UTILES DE ESCRITORIO.</t>
  </si>
  <si>
    <t>NUMERO DE LIBRETA CUT: 00099024113 OPERACIÓN E75 TRANSFERENCIA DE LA CUENTA FISCAL BUN A LA CUT EN MN TRANSF.FDOS.A SOLICITUD DEL G.A.M. SAN AGUSTIN CON NOTA CITE:MAE-GAMSA 004/19 A CTA.3987 CUT LBRTA.00099024113</t>
  </si>
  <si>
    <t>PAGO A CAF PRÉSTAMO CFA008606 VCTO. 07-01-2019 POR CUENTA DE TGN , NTI. 011690 VALOR 07-01-2019 CAPITAL USD 1.964.879,95 INTERESES USD 859.275,24 COMISIONES USD 50.684,09 CTA. 3987 CUENTA UNICA DEL TESORO-3987 LIB. 00099021001 REF.: COMISIONES BANCARIAS</t>
  </si>
  <si>
    <t>PAGO A CAF PRÉSTAMO CFA008604 VCTO. 07-01-2019 POR CUENTA DE TGN , NTI. 011689 VALOR 07-01-2019 CAPITAL USD 3.232.605,24 INTERESES USD 1.607.240,65 COMISIONES USD 108.002,79 CTA. 3987 CUENTA UNICA DEL TESORO-3987 LIB. 00099021001 REF.: COMISIONES BANCARIAS</t>
  </si>
  <si>
    <t>TRANSFERENCIA DEL EXTERIOR SEGUN SWIFT NO.121 DE FECHA 07/01/2019 ORDENANTE: CONSULADO DE BOLIVIA EN MURCIA REF.: GESTORIA CONSULAR DE DICIEMBRE MAS SALDO SUPERAVITARIO/18 LIB. 00010011102 MIN.RELACIONES EXTERIORES - GESTORIA CONSULAR LEY Nº 3108</t>
  </si>
  <si>
    <t>TRANSFERENCIA DEL EXTERIOR SEGUN SWIFT 00122 DE FECHA 07/01/2019 ORDENANTE: CONSULADO DE BOLIVIA EN CALAMA CL REF.: RECAUDACION DICIEMBRE 2018 LIB. 00340012005 SEGIP - RECAUDACION EXTERIOR - CEDULAS DE IDENTIDAD</t>
  </si>
  <si>
    <t>TRANSFERENCIA DEL EXTERIOR SEGUN SWIFT 00146 DE FECHA 07/01/2019 ORDENANTE: CONSULADO DE BOLIVIA EN VALENCIA REF.: GESTORIA CONSULAR RECAUDACION LIB. 00010011102 MIN.RELACIONES EXTERIORES - GESTORIA CONSULAR LEY Nº 3108</t>
  </si>
  <si>
    <t>COBRO COSTOS DE PAPELERIA SEGUN TRANSFERENCIA DEL EXTERIOR POR ORDEN DE CONSULADO DE BOLIVIA EN MURCIA REF.: GESTORIA CONSULAR DE DICIEMBRE MAS SALDO SUPERAVITARIO/18 LIB. 00010011102 MIN.RELACIONES EXTERIORES - GESTORIA CONSULAR LEY Nº 3108</t>
  </si>
  <si>
    <t>COBRO COSTOS DE PAPELERIA SEGUN TRANSFERENCIA DEL EXTERIOR POR ORDEN DE CONSULADO DE BOLIVIA EN CALAMA CL REF.: RECAUDACION DICIEMBRE 2018 LIB. 00340012003 RECAUDACION EXTRANJERIA - C.I. -L.C.</t>
  </si>
  <si>
    <t>||REG. COBRO PARCIAL COM. EMISION LC 0,05%S/USD167.115.200.- X 365 DIAS (CORRESP. GESTION 2019) Y EMISION CBTE. CBLE. BS50.- REF.: I-2018-05 OC ABEN AF JOINT STOCK COMPANY STATE SPECIALIZED DESIGN INST. LIB. 00099021001 TGN RECURSOS ORDINARIOS REF.: COMISION EMISION LC I-2018-05 (GESTION 2019)</t>
  </si>
  <si>
    <t>COBRO COSTOS DE PAPELERIA SEGUN TRANSFERENCIA DEL EXTERIOR POR ORDEN DE CONSULADO DE BOLIVIA EN VALENCIA REF.: GESTORIA CONSULAR RECAUDACION LIB. 00010011102 MIN.RELACIONES EXTERIORES - GESTORIA CONSULAR LEY Nº 3108</t>
  </si>
  <si>
    <t>A:00041014101 Débito Automático por incumplimiento del Gobierno Autónomo Municipal de Atocha (GAM ATO), al Convenio Intergubernativo de fecha 05 de octubre de 2017, suscrito entre el Ministerio de Desarrollo Productivo y Economía Plural y el GAM ATO para el programa “Educación con Revolución Tecnológica”.</t>
  </si>
  <si>
    <t>TRANSFERENCIA DEL EXTERIOR SEGUN SWIFT 00123 DE FECHA 07/01/2019 ORDENANTE: CONSULADO DE BOLIVIA EN NEW YORK LIB. 00010011102 MIN.RELACIONES EXTERIORES - GESTORIA CONSULAR LEY Nº 3108</t>
  </si>
  <si>
    <t>||TRANSFERENCIA DE FONDOS S/G. MENSAJE SWIFT NRO. 00143 Y REPORTE DE ACTIVIDAD DE CUENTA DEL BANK OF AMERICA. (SECTOR PÚBLICO - SERVICIOS). DEBITO DE LA LIBRETA 00119012001 ADSIB, REPOSICION UTILES DE ESCRITORIO.</t>
  </si>
  <si>
    <t>'TRANSFERENCIA DE FONDOS||TRANSFERENCIA DE FONDOS S/G. NOTA CITE: MEFP/VTCP/DGCP/UODP-22/2019 DE LA FECHA, DEL MIN.DE ECONOMIA Y FINANZAS PUBLICAS(HRE-TSO-32), PAGO BTS EXTRABURSATIL-VENCIMIENTO 8 DE ENERO DE 2019 D.S.N°1121 DE 11 DE ENERO DE 2012. DEBITO DE LA LIBRETA N° 00099021001 TGN-RECURSOS ORDINARIOS MN.</t>
  </si>
  <si>
    <t>'TRANSFERENCIA DE FONDOS||TRANSFERENCIA DE FONDOS S/G. NOTA CITE: MEFP/VTCP/DGCP/UODP-22/2019 DE LA FECHA, DEL MIN.DE ECONOMIA Y FINANZAS PUBLICAS(HRE-TSO-32), PAGO BTS EXTRABURSATIL-VENCIMIENTO 8 DE ENERO DE 2019 D.S.N°1121 DE 11 DE ENERO DE 2012. DEBITO DE LA LIBRETA N° 00099021001, REPOSICION UTILES DE ESCRITORIO.</t>
  </si>
  <si>
    <t>||TRANSFERENCIA DE FONDOS S/G. MENSAJES SWIFT NROS. 00124 Y 00117 DE LA FECHA. (SECTOR PÚBLICO - SERVICIOS). DEBITO DE LA LIBRETA 00119012001 ADSIB, REPOSICION UTILES DE ESCRITORIO.</t>
  </si>
  <si>
    <t>||TRANSFERENCIA DE FONDOS S/G. MENSAJES SWIFT NROS. 00126 Y 00118 DE LA FECHA. (SECTOR PÚBLICO - SERVICIOS). DEBITO DE LA LIBRETA 00119012001 ADSIB, REPOSICION UTILES DE ESCRITORIO.</t>
  </si>
  <si>
    <t>||COBRO COMISION AL TGN. POR ADMINISTRACION DE VALORES PUBLICOS DEL TGN "C" POR DICIEMBRE/18 SEGUN MEFP/VTCP/DGCP/UODP-21/2019 DE F.07/01/2019 DEL MIN. DE ECONOMIA Y FIN. PUBLICAS Y DOCUMENTACION ADJUNTA. LIB:N°00099021001. LIBRETA N°00099021001</t>
  </si>
  <si>
    <t>COBRO COSTOS DE PAPELERIA SEGUN TRANSFERENCIA DEL EXTERIOR POR ORDEN DE CONSULADO DE BOLIVIA EN NEW YORK LIB. 00010011102 MIN.RELACIONES EXTERIORES - GESTORIA CONSULAR LEY Nº 3108</t>
  </si>
  <si>
    <t>00591012001 DEPOSITO DE EFECTIVO, DEPOSITANTE: GABRIEL ULO ARTEAGA, CONCEPTO: PAGO DE AGUA DICIEMBRE 2018, CUENTA DE DEPOSITO: CUENTA UNICA DEL TESORO</t>
  </si>
  <si>
    <t>00099021001 DEPOSITO DE EFECTIVO, DEPOSITANTE: BERGMAN NICOLAS ZUBIETA ROSAS, CONCEPTO: ADQUISICION SOAT GESTION 2019 DIFERENTES VEHICULOS OPERATIVOS Y ADMINISTRATIVOS DE ARMADA BOLIVIANA, CUENTA DE DEPOSITO: CUENTA UNICA DEL TESORO</t>
  </si>
  <si>
    <t>00020051101 DEPOSITO DE EFECTIVO, DEPOSITANTE: BERGMAN NICOLAS ZUBIETA ROSAS, CONCEPTO: INSPECCION VEHICULAR 2018 DEL PARQUE AUTOMOTOR DE LA ARMADA BOLIVIANA, CUENTA DE DEPOSITO: CUENTA UNICA DEL TESORO</t>
  </si>
  <si>
    <t>00099021001 DEPOSITO DE EFECTIVO, DEPOSITANTE: JORGE REY CUBA AKIYAMA CI: 2317012 LP, CONCEPTO: DEVOLUCION DE RECURSOS POR EXCESO DE CONSUMO DE TELEFONIA CELULAR, CUENTA DE DEPOSITO: CUENTA UNICA DEL TESORO</t>
  </si>
  <si>
    <t>00099021001 DEPOSITO DE EFECTIVO, DEPOSITANTE: ROSMERY SOSSA TOLEDO, CONCEPTO: DEVOLUCION DE RENTA, CUENTA DE DEPOSITO: CUENTA UNICA DEL TESORO</t>
  </si>
  <si>
    <t>00046024207 DEPOSITO DE EFECTIVO, DEPOSITANTE: MARIZOL ZAPATA CARICARI, CONCEPTO: DEVOLUCION DE ESTIPENDIO, CUENTA DE DEPOSITO: CUENTA UNICA DEL TESORO</t>
  </si>
  <si>
    <t>00046024207 DEPOSITO DE EFECTIVO, DEPOSITANTE: GROBERT CONDORI GALINDO, CONCEPTO: DEVOLUCION DE ESTIPENDIO, CUENTA DE DEPOSITO: CUENTA UNICA DEL TESORO</t>
  </si>
  <si>
    <t>00099021001 DEPOSITO DE EFECTIVO, DEPOSITANTE: BATALLON DE TRANSPORTES III "SOF RAUL CORNEJO", CONCEPTO: REVERSION TELEFONIA MES DICIEMBRE, CUENTA DE DEPOSITO: CUENTA UNICA DEL TESORO</t>
  </si>
  <si>
    <t>00099021001 DEPOSITO DE EFECTIVO, DEPOSITANTE: BATALLON DE TRANSPORTES III "SOF RAUL CORNEJO", CONCEPTO: REVERSION AGUA MES DICIEMBRE, CUENTA DE DEPOSITO: CUENTA UNICA DEL TESORO</t>
  </si>
  <si>
    <t>00099021001 DEPOSITO DE EFECTIVO, DEPOSITANTE: BORIS EIVER GUTIERREZ NAVA, CONCEPTO: REVERSION DE MONTOS NO EJECUTADOS POR MEDICAMENTOS EN MARISCALERIA, CUENTA DE DEPOSITO: CUENTA UNICA DEL TESORO</t>
  </si>
  <si>
    <t>00099021001 DEPOSITO DE EFECTIVO, DEPOSITANTE: BATALLON DE TRANSPORTES III "SOF RAUL CORNEJO", CONCEPTO: REVERSION COMUNICACIONES MES DICIEMBRE, CUENTA DE DEPOSITO: CUENTA UNICA DEL TESORO</t>
  </si>
  <si>
    <t>00099021001 DEPOSITO DE EFECTIVO, DEPOSITANTE: BATALLON DE TRANSPORTES III "SOF RAUL CORNEJO", CONCEPTO: REVERSION ENERGIA ELECTRICA MES DICIEMBRE, CUENTA DE DEPOSITO: CUENTA UNICA DEL TESORO</t>
  </si>
  <si>
    <t>00020011103 DEPOSITO DE EFECTIVO, DEPOSITANTE: NELSON VARGAS CHARCAS, CONCEPTO: DEVOL POR LA ADQ DE BIENES Y SERV PARA EL EQUIPAMIENTO DEL SALON VIP BRIG AE-CBBA PREVENTIVO N° 9901, CUENTA DE DEPOSITO: CUENTA UNICA DEL TESORO</t>
  </si>
  <si>
    <t>00592012001 DEPOSITO DE EFECTIVO, DEPOSITANTE: DANIELA GUZMAN, CONCEPTO: CASO INE 2017 DANIELA GUZMAN PAGO N/D 154547, CUENTA DE DEPOSITO: CUENTA UNICA DEL TESORO</t>
  </si>
  <si>
    <t>00592012001 DEPOSITO DE EFECTIVO, DEPOSITANTE: DANIELA GUZMAN, CONCEPTO: PAGO SALDO ND 187012 - GESTION 2018 (CHAMBI JUANIQUINA FRANCISCO), CUENTA DE DEPOSITO: CUENTA UNICA DEL TESORO</t>
  </si>
  <si>
    <t>00046024204 DEPOSITO DE EFECTIVO, DEPOSITANTE: JENNY MABEL LOAYZA TORREZ, CONCEPTO: REVERSION DE FONDOS PARA EL PAGO DE MULTAS POR CONTRAVENCIONES TRIBUTARIAS, CUENTA DE DEPOSITO: CUENTA UNICA DEL TESORO</t>
  </si>
  <si>
    <t>00030014201 DEPOSITO DE EFECTIVO, DEPOSITANTE: IVAN BASCOPE SANJINES, CONCEPTO: DEVOLUCION DE FONDOS EN AVANCES, CUENTA DE DEPOSITO: CUENTA UNICA DEL TESORO</t>
  </si>
  <si>
    <t>00046021109 DEPOSITO DE EFECTIVO, DEPOSITANTE: BETTY PACO MENECES-RESP. DE ARCHIVO CENTRAL, CONCEPTO: DEVOLUCION DE FONDOS, CUENTA DE DEPOSITO: CUENTA UNICA DEL TESORO</t>
  </si>
  <si>
    <t>00099021001 DEPOSITO DE EFECTIVO, DEPOSITANTE: MILENKA PINTO FLORES, CONCEPTO: DEVOLUCION DE SALDO DE FONDOS EN AVANCE, CUENTA DE DEPOSITO: CUENTA UNICA DEL TESORO</t>
  </si>
  <si>
    <t>00099021001 DEPOSITO DE EFECTIVO, DEPOSITANTE: LOURDES MATILDE BAUTISTA ALIAGA, CONCEPTO: DEPÓSITO POR REPOSICION DE DOS PAQUETES EXTRAVIADOS EN MUNICIPIO APOLO, CUENTA DE DEPOSITO: CUENTA UNICA DEL TESORO</t>
  </si>
  <si>
    <t>00099021001 DEPOSITO DE EFECTIVO, DEPOSITANTE: MIN.DE EDUCACION-LUIS ALBERTO MARAÑON CONDORI, CONCEPTO: DEVOLUCION DE SALDO, CUENTA DE DEPOSITO: CUENTA UNICA DEL TESORO</t>
  </si>
  <si>
    <t>00344012001 DEPOSITO DE EFECTIVO, DEPOSITANTE: I.P.E.L.C., CONCEPTO: DEVOLUCION PREVENTIVO # 719, CUENTA DE DEPOSITO: CUENTA UNICA DEL TESORO</t>
  </si>
  <si>
    <t>00046024204 DEPOSITO DE EFECTIVO, DEPOSITANTE: RAQUEL KATHERINE RIBERA EGÜEZ, CONCEPTO: DEVOLUCION DE SALDOS NO EJECUTADOS PREV. 3411, CUENTA DE DEPOSITO: CUENTA UNICA DEL TESORO</t>
  </si>
  <si>
    <t>00099021001 DEPOSITO DE EFECTIVO, DEPOSITANTE: RENE MARTINEZ-MINISTERIO DE DEPORTES, CONCEPTO: DEVOLUCION FONDOS EN AVANCE DICIEMBRE 2017, CUENTA DE DEPOSITO: CUENTA UNICA DEL TESORO</t>
  </si>
  <si>
    <t>00099021001 DEPOSITO DE EFECTIVO, DEPOSITANTE: PERCY CARRASCO-MINISTERIO DE DEPORTES, CONCEPTO: DEVOLUCION SOAT, CUENTA DE DEPOSITO: CUENTA UNICA DEL TESORO</t>
  </si>
  <si>
    <t>00099021001 DEPOSITO DE EFECTIVO, DEPOSITANTE: AGBC MONICA QUISPE, CONCEPTO: DEVOLUCION DE FONDOS POR EXAMEN PRE OCUPACIONAL, CUENTA DE DEPOSITO: CUENTA UNICA DEL TESORO</t>
  </si>
  <si>
    <t>00660012006 DEP.DE CHEQ.AJENOS,RET.DE CAM.,CONCEPTO: DEP DE VIATICO NO UTILIZADO PREV 1490-1 CLIVER SARDAN,DEP.: ORGANO JUDICIAL-DAF NACIONAL , PROCEDENCIA: BANCO UNION S.A., CHEQUE: 2782, FECHA DE EMISION:03/01/2019</t>
  </si>
  <si>
    <t>00660012002 DEP.DE CHEQ.AJENOS,RET.DE CAM.,CONCEPTO: RECUPERACION POR PAGO EN EXCESO DEL AGUINALDO 2018 DE PATRICIA DURAN MOLLINEDO,DEP.: ORGANO JUDICIAL-DAF NACIONAL , PROCEDENCIA: BANCO UNION S.A., CHEQUE: 2783, FECHA DE EMISION:04/01/2019</t>
  </si>
  <si>
    <t>00099021001 DEP.DE CHEQ.AJENOS,RET.DE CAM.,CONCEPTO: RECUPERACION POR PAGO EN EXCESO DEL AGUINALDO 2018 RAMIRO ESPINOZA TRUJILLO,DEP.: ORGANO JUDICIAL-DAF NACIONAL , PROCEDENCIA: BANCO UNION S.A., CHEQUE: 2784, FECHA DE EMISION:04/01/2019</t>
  </si>
  <si>
    <t>00660012006 DEP.DE CHEQ.AJENOS,RET.DE CAM.,CONCEPTO: DEVOLUCION C-31 EXCEDENTE POR PASAJES DR. GREGORIO ARO RASGUIDO,DEP.: ORGANO JUDICIAL-TRIBUNAL AGROAMBIENTAL , PROCEDENCIA: BANCO UNION S.A., CHEQUE: 580, FECHA DE EMISION:02/01/2019</t>
  </si>
  <si>
    <t>00099021001 DEP.DE CHEQ.AJENOS,RET.DE CAM.,CONCEPTO: MARCOS MARIANO CHOQUE MAMANI,DEP.: BANCO UNION SA , PROCEDENCIA: BANCO UNION S.A., CHEQUE: 160281, FECHA DE EMISION:08/01/2019</t>
  </si>
  <si>
    <t>00099021001 DEP.DE CHEQ.AJENOS,RET.DE CAM.,CONCEPTO: MARCOS MARIANO CHOQUE MAMANI,DEP.: BANCO UNION SA , PROCEDENCIA: BANCO UNION S.A., CHEQUE: 160282, FECHA DE EMISION:08/01/2019</t>
  </si>
  <si>
    <t>00283012002 DEP.DE CHEQ.AJENOS,RET.DE CAM.,CONCEPTO: EXTRAVIO DE CREDENCIAL,DEP.: ADUANA NACIONAL , PROCEDENCIA: BANCO UNION S.A., CHEQUE: 3332, FECHA DE EMISION:04/01/2019</t>
  </si>
  <si>
    <t>00046021109 DEP.DE CHEQ.AJENOS,RET.DE CAM.,CONCEPTO: REVERSION DE FONDOS (EJECUCION DE BOLETA DE GARANTIA ),DEP.: MINISTERIO DE SALUD , PROCEDENCIA: BANCO PYME DE LA COMUNIDAD S.A., CHEQUE: 13989, FECHA DE EMISION:04/01/2019</t>
  </si>
  <si>
    <t>00046021109 DEP.DE CHEQ.AJENOS,RET.DE CAM.,CONCEPTO: REVERSION DE  FONDOS (EJECUCION DE BOLETA DE GARANTIA),DEP.: MINISTERIO DE SALUD , PROCEDENCIA: BANCO PYME DE LA COMUNIDAD S.A., CHEQUE: 13988, FECHA DE EMISION:03/01/2019</t>
  </si>
  <si>
    <t>00099021001 DEP.DE CHEQ.AJENOS,RET.DE CAM.,CONCEPTO: DEVOLUCION DE FONDOS CUSTODIA GESTIONES ANTERIORES,DEP.: TRIBUNAL SUPREMO ELECTORAL , PROCEDENCIA: BANCO UNION S.A., CHEQUE: 10619, FECHA DE EMISION:31/12/2018</t>
  </si>
  <si>
    <t>00670012002 DEP.DE CHEQ.AJENOS,RET.DE CAM.,CONCEPTO: DEVOLUCION POR BAJA DE FONDOS EN CUSTODIA DE GESTIONES ANTERIORES,DEP.: TRIBUNAL SUPREMO ELECTORAL , PROCEDENCIA: BANCO UNION S.A., CHEQUE: 10617, FECHA DE EMISION:31/12/2018</t>
  </si>
  <si>
    <t>00670012002 DEP.DE CHEQ.AJENOS,RET.DE CAM.,CONCEPTO: DEVOLUCION POR BAJA DE FONDOS EN CUSTODIA DE GESTIONES ANTERIORES,DEP.: TRIBUNAL SUPREMO ELECTORAL , PROCEDENCIA: BANCO UNION S.A., CHEQUE: 10622, FECHA DE EMISION:31/12/2018</t>
  </si>
  <si>
    <t>00099021001 DEPOSITO DE EFECTIVO, DEPOSITANTE: FRANCISCO CHOQUE MARQUEZ 3331981LP, CONCEPTO: REVERSION SERVICIOS BASICOS (TELEFONIA) DICIEMBRE N° PREVENTIVO 6090, CUENTA DE DEPOSITO: CUENTA UNICA DEL TESORO</t>
  </si>
  <si>
    <t>00099021001 DEPOSITO DE EFECTIVO, DEPOSITANTE: OCTAVIO WALDIR ROCHA CALDERON, CONCEPTO: REVERSION SERVICIOS BASICOS (TELEFONIA) DICIEMBRE N° PREVENTIVO 6125, CUENTA DE DEPOSITO: CUENTA UNICA DEL TESORO</t>
  </si>
  <si>
    <t>00099021001 DEPOSITO DE EFECTIVO, DEPOSITANTE: MARIOLA HUAYHUA CHOQUE, CONCEPTO: DEVOLUCION DE SERVICIOS BASICOS, CUENTA DE DEPOSITO: CUENTA UNICA DEL TESORO</t>
  </si>
  <si>
    <t>00099021001 DEPOSITO DE EFECTIVO, DEPOSITANTE: ESCUELA MILITAR DE TOPOGRAFIA DEL EJERCITO, CONCEPTO: REVERSION SERVICIO ENERGIA ELECTRICA CORRESPONDIENTE AL MES DIC/18, CUENTA DE DEPOSITO: CUENTA UNICA DEL TESORO</t>
  </si>
  <si>
    <t>00099021001 DEPOSITO DE EFECTIVO, DEPOSITANTE: ESCUELA MILITAR DE TOPOGRAFIA DEL EJERCITO, CONCEPTO: REVERSION SERVICIO DE AGUA CORRESPONDIENTE AL MES DE DIC/18, CUENTA DE DEPOSITO: CUENTA UNICA DEL TESORO</t>
  </si>
  <si>
    <t>00099021001 DEPOSITO DE EFECTIVO, DEPOSITANTE: CGMMB-III-SCZ, CONCEPTO: SALDO NO EJECUTADO DE TELEFONO MES DE DICIEMBRE/18, CUENTA DE DEPOSITO: CUENTA UNICA DEL TESORO</t>
  </si>
  <si>
    <t>00099021001 DEPOSITO DE EFECTIVO, DEPOSITANTE: ESCUELA MILITAR DE TOPOGRAFIA DEL EJERCITO, CONCEPTO: REVERSION SERVICIO DE TELEFONIA CORRESPONDIENTE AL MES DE DIC/18, CUENTA DE DEPOSITO: CUENTA UNICA DEL TESORO</t>
  </si>
  <si>
    <t>00099021001 DEPOSITO DE EFECTIVO, DEPOSITANTE: CGMMB-III -SCZ, CONCEPTO: SALDO NO EJECUTADO DE LUZ  MES DE DICIEMBRE/18, CUENTA DE DEPOSITO: CUENTA UNICA DEL TESORO</t>
  </si>
  <si>
    <t>00099021001 DEPOSITO DE EFECTIVO, DEPOSITANTE: CGMM-III  SCZ, CONCEPTO: SALDO NO EJECUTADO DE AGUA MES DE DICIEMBRE/18, CUENTA DE DEPOSITO: CUENTA UNICA DEL TESORO</t>
  </si>
  <si>
    <t>00099021001 DEPOSITO DE EFECTIVO, DEPOSITANTE: ESCUELA MILITAR DE INTELIGENCIA DEL EJERCITO, CONCEPTO: REVERSION POR SERVICIOS BASICOS ENERGIA ELECTRICA AGUA TELEFONIA, CUENTA DE DEPOSITO: CUENTA UNICA DEL TESORO</t>
  </si>
  <si>
    <t>00020011103 DEPOSITO DE EFECTIVO, DEPOSITANTE: DEYNAR SAN MARTIN URQUIDI, CONCEPTO: REVERSION VIAJE MALASIA SEGUN PREVENTIVO 7986 TF SAN MARTIN, CUENTA DE DEPOSITO: CUENTA UNICA DEL TESORO</t>
  </si>
  <si>
    <t>00020011103 DEPOSITO DE EFECTIVO, DEPOSITANTE: DIEGO MORATO DEL AGUILA -RIBB, CONCEPTO: REVERSION VIAJE MALASIA SEGUN PREVENTIVO  N 7985,1  TN DIEGO MORATO DEL AGUILA, CUENTA DE DEPOSITO: CUENTA UNICA DEL TESORO</t>
  </si>
  <si>
    <t>00099021001 DEPOSITO DE EFECTIVO, DEPOSITANTE: LUCRECIA VELARDE VDA DE FLORES, CONCEPTO: PARA DEPARTAMENTO SENASIR, CUENTA DE DEPOSITO: CUENTA UNICA DEL TESORO</t>
  </si>
  <si>
    <t>00099021001 DEPOSITO DE EFECTIVO, DEPOSITANTE: STEPHANIE ALEJANDRA MONTAÑO ZUÑIGA, CONCEPTO: DEVOLUCION DE RECURSOS PARA REVERTIR EL C-31 N° 2027, CUENTA DE DEPOSITO: CUENTA UNICA DEL TESORO</t>
  </si>
  <si>
    <t>00099021001 DEPOSITO DE EFECTIVO, DEPOSITANTE: RCM-5 LANZA, CONCEPTO: POR GASTOS NO UTILIZADOS POR ADQUISICION COMBUSTIBLE, CUENTA DE DEPOSITO: CUENTA UNICA DEL TESORO</t>
  </si>
  <si>
    <t>00099021001 DEPOSITO DE EFECTIVO, DEPOSITANTE: RCM-5 LANZA, CONCEPTO: DEVOLUCION GASTOS NO UTILIZADOS POR ENERGIA ELECTRICA, CUENTA DE DEPOSITO: CUENTA UNICA DEL TESORO</t>
  </si>
  <si>
    <t>00099021001 DEPOSITO DE EFECTIVO, DEPOSITANTE: JOSE ANTONIO ARCE VELASQUEZ, CONCEPTO: REVERSION GASTOS NO EJECUTADOS DE ENERGIA ELECTRICA MES DE DICIEMBRE, CUENTA DE DEPOSITO: CUENTA UNICA DEL TESORO</t>
  </si>
  <si>
    <t>A:00099021001 Transferencia de recursos de Fondos en Custodia (FC) en cumplimiento al Art. 18 del "Reg. Específico para la Adm. de CCF, Operaciones, Servicios Financieros y Sistema de Pagos del Tesoro", aprobado por la R.M. N°153 del 6 de abril del 2016, establece que los recursos registrados por las entidades públicas en el TGN en calidad de FC por más de dos años, se constituyen de forma automática en recursos de libre disponibilidad. H.R. 6-30856-R.</t>
  </si>
  <si>
    <t>A:00099021001 A requerimiento de la Unidad de Administración e Información Salarial (UAIS), con nota interna CITE: MEFP/VTCP/DGPOT/UAIS/N° 7/2019, en la cual solicita la reversión definitiva de las boletas consignadas en el Comprobante de Pago N° 18778, Instituto Nacional de Innovación Agropecuaria y Forestal y Ministerio de Salud H.R. 6-38715-R/60.</t>
  </si>
  <si>
    <t>A:00046057005 A requerimiento de la Unidad de Administración e Información Salarial (UAIS), con nota interna CITE: MEFP/VTCP/DGPOT/UAIS/N°7/2019, en la cual solicita la reversión definitiva de las boletas consignadas en el Comprobante de Pago N° 18778, del Ministerio de Salud H.R. 6-38715-R/60.</t>
  </si>
  <si>
    <t>A:00513012003 A requerimiento de la Unidad de Administración e Información Salarial (UAIS), con nota interna CITE: MEFP/VTCP/DGPOT/UAIS/N° 7/2019, en la cual solicita la reversión definitiva de las boletas consignadas en el Comprobante de Pago N° 18778, de Yacimientos Petrolíferos Fiscales Bolivianos, H.R. 6-38715-R/60.</t>
  </si>
  <si>
    <t>TRANSFERENCIA DEL EXTERIOR SEGUN SWIFT 00169 DE FECHA 08/01/2019 ORDENANTE: CONSULADO GENERAL DE BOLIVIA-GENEVE LIB. 00010011102 MIN.RELACIONES EXTERIORES - GESTORIA CONSULAR LEY Nº 3108</t>
  </si>
  <si>
    <t>TRANSFERENCIA DEL EXTERIOR SEGUN SWIFT NO.159 Y NO.157 DE FECHA 08/01/2019 ORDENANTE: EMBASSY OF BOLIVIA - SECCION CONSULAR (JAPAN) REF.: GESTORIA CONSULAR LIB. 00010011102 MIN.RELACIONES EXTERIORES - GESTORIA CONSULAR LEY Nº 3108</t>
  </si>
  <si>
    <t>VENTA DE DIVISAS A SOLICITUD DE MINISTERIO DE LA PRESIDENCIA SEGUN SOLICITUD 7044 REF: DIVISAS USD 37,000.00 REQUERIMIENTO PARA VIAJE AL EXTERIOR QUE REALIZARA EL SR. PRESIDENTE ESTADO PLURINACIONAL DE BOLIVIA Y COMITIVA A REPUBLICA DE VENEZUELA EL 10 ENERO DE 2019. LOS FONDOS SERAN ENTREGADOS AL LIB. 00099021001 TGN-RECURSOS ORDINARIOS (3987)</t>
  </si>
  <si>
    <t>COBRO COSTOS DE PAPELERIA SEGUN TRANSFERENCIA DEL EXTERIOR POR ORDEN DE CONSULADO GENERAL DE BOLIVIA-GENEVE LIB. 00010011102 MIN.RELACIONES EXTERIORES - GESTORIA CONSULAR LEY Nº 3108</t>
  </si>
  <si>
    <t>COBRO COSTOS DE PAPELERIA SEGUN TRANSFERENCIA DEL EXTERIOR POR ORDEN DE EMBASSY OF BOLIVIA - SECCION CONSULAR (JAPAN) REF.: GESTORIA CONSULAR LIB. 00010011102 MIN.RELACIONES EXTERIORES - GESTORIA CONSULAR LEY Nº 3108</t>
  </si>
  <si>
    <t>NUMERO DE LIBRETA CUT: 00670014101 OPERACIÓN E75 TRANSFERENCIA DE LA CUENTA FISCAL BUN A LA CUT EN MN TRANSF.FDOS.A SOLICITUD DEL G.A.M.BOLPEBRA SG.NOTA CITE:GAMB/SMAF/001/2019 A CTA.3987 CUT LBRTA.00670014101</t>
  </si>
  <si>
    <t>NUMERO DE LIBRETA CUT: 00099024113 OPERACIÓN E75 TRANSFERENCIA DE LA CUENTA FISCAL BUN A LA CUT EN MN TRANSF.FDOS.A SOLICITUD DEL G.A.M.COTAGAITA SG.NOTA CITE:GAMC-001/2019 A CTA.3987 CUT LBRTA.00099024113</t>
  </si>
  <si>
    <t>NUMERO DE LIBRETA CUT: 00099021001 OPERACIÓN E75 TRANSFERENCIA DE LA CUENTA FISCAL BUN A LA CUT EN MN TRANSF.FDOS.A SOLICITUD DEL G.A.M.COTAGAITA SG.NOTA CITE:GAMC-002/2019 A CTA.3987 CUT LBRTA.00099021001</t>
  </si>
  <si>
    <t>NUMERO DE LIBRETA CUT: 00099021001 OPERACIÓN E75 TRANSFERENCIA DE LA CUENTA FISCAL BUN A LA CUT EN MN TRANSF.FDOS.A SOLICITUD DEL G.A.M.ARANI SG.NOTA G.A.M.A 388/2019 A CTA.3987 CUT LBRTA.00099021001</t>
  </si>
  <si>
    <t>TRANSFERENCIA DEL EXTERIOR SEGUN SWIFT 00170 DE FECHA 08/01/2019 ORDENANTE: CONSULADO DE BOLIVIA EN LONDRES LIB. 00010011102 MIN.RELACIONES EXTERIORES - GESTORIA CONSULAR LEY Nº 3108</t>
  </si>
  <si>
    <t>TRANSFERENCIA DEL EXTERIOR SEGUN SWIFT 00167 DE FECHA 08/01/2019 ORDENANTE: CONSULADO GERAL DA BOLIVIA BR/SAO PAULO LIB. 00010011102 MIN.RELACIONES EXTERIORES - GESTORIA CONSULAR LEY Nº 3108</t>
  </si>
  <si>
    <t>TRANSFERENCIA DEL EXTERIOR SEGUN SWIFT 00168 DE FECHA 08/01/2019 ORDENANTE: CONSULADO GERAL DA BOLIVIA SAO PAULO/BR LIB. 00010011102 MIN.RELACIONES EXTERIORES - GESTORIA CONSULAR LEY Nº 3108</t>
  </si>
  <si>
    <t>COBRO COSTOS DE PAPELERIA SEGUN TRANSFERENCIA DEL EXTERIOR POR ORDEN DE PETROLEO BRASILEIRO SA - PETROBRAS LIB. 00513012007 YPFB - RECURSOS NACIONALIZACIÓN</t>
  </si>
  <si>
    <t>COBRO COSTOS DE PAPELERIA SEGUN TRANSFERENCIA DEL EXTERIOR POR ORDEN DE PETROLEO BRASILEIRO S.A. - PETROBRAS REF.: 0000651783 / 003 LIB. 00513012007 YPFB - RECURSOS NACIONALIZACIÓN</t>
  </si>
  <si>
    <t>COBRO COSTOS DE PAPELERIA SEGUN TRANSFERENCIA DEL EXTERIOR POR ORDEN DE CONSULADO DE BOLIVIA EN LONDRES LIB. 00010011102 MIN.RELACIONES EXTERIORES - GESTORIA CONSULAR LEY Nº 3108</t>
  </si>
  <si>
    <t>COBRO COSTOS DE PAPELERIA SEGUN TRANSFERENCIA DEL EXTERIOR POR ORDEN DE CONSULADO GERAL DA BOLIVIA SAO PAULO/BR LIB. 00010011102 MIN.RELACIONES EXTERIORES - GESTORIA CONSULAR LEY Nº 3108</t>
  </si>
  <si>
    <t>'TRANSFERENCIA DE FONDOS||TRANSFERENCIA DE FONDOS S/G. NOTA CITE: MEFP/VTCP/DGCP/UODP-43/2019 DE LA FECHA, DEL MIN.DE ECONOMIA Y FINANZAS PUBLICAS(HRE-TSO-43), PAGO BTS EXTRABURSATIL-VENCIMIENTO 9 DE ENERO DE 2019 D.S.N°1121 DE 11 DE ENERO DE 2012. DEBITO DE LA LIBRETA N° 00099021001 TGN-RECURSOS ORDINARIOS MN.</t>
  </si>
  <si>
    <t>'TRANSFERENCIA DE FONDOS||TRANSFERENCIA DE FONDOS S/G. NOTA CITE: MEFP/VTCP/DGCP/UODP-43/2019 DE LA FECHA, DEL MIN.DE ECONOMIA Y FINANZAS PUBLICAS(HRE-TSO-43), PAGO BTS EXTRABURSATIL-VENCIMIENTO 9 DE ENERO DE 2019 D.S.N°1121 DE 11 DE ENERO DE 2012. DEBITO DE LA LIBRETA N° 00099021001, REPOSICION UTILES DE ESCRITORIO.</t>
  </si>
  <si>
    <t>||TRANSFERENCIA DE FONDOS S/G. MENSAJES SWIFT NROS. 00173 Y 00156 DE LA FECHA. (SECTOR PÚBLICO - SERVICIOS). DEBITO DE LA LIBRETA 00119012001 ADSIB, REPOSICION UTILES DE ESCRITORIO.</t>
  </si>
  <si>
    <t>||TRANSFERENCIA DE FONDOS S/G. MENSAJE SWIFT NRO. 00172 DE LA FECHA. (SECTOR PÚBLICO - SOBREVUELOS). DEBITO DE LA LIBRETA 00117012001 DGAC, REPOSICION UTILES DE ESCRITORIO.</t>
  </si>
  <si>
    <t>||TRANSFERENCIA DE FONDOS S/G. MENSAJE SWIFT NRO. 00176 DE LA FECHA. (SECTOR PÚBLICO - SOBREVUELOS). DEBITO DE LA LIBRETA 00117012001 DGAC, REPOSICION UTILES DE ESCRITORIO.</t>
  </si>
  <si>
    <t>A:00099021001 El concepto de la mencionada operación corresponde a la transferencia de capital al TGN, por el mes de Diciembre de 2018 del Fideicomiso Programa de Reconversión Productiva y Comercial TGN 9º.</t>
  </si>
  <si>
    <t>A:00099021001 El concepto de la mencionada operación corresponde a la transferencia de capital por el mes de Diciembre/2018, de Cooperativa Sudamérica al TGN.</t>
  </si>
  <si>
    <t>NÚMERO DE LIBRETA CUT: 99031009.00 OPERACIÓN T01 TRANSFERENCIA DE FONDOS A LA CUT - TESORO DIRECTO DE BANCO UNION S.A. A CUENTA UNICA DEL TESORO CON NUMERO DE SOLICITUD = 3400185 Y NUMERO CORRELATIVO = 91320008012019203 TRANSFERENCIA POR OPERACIONES DE VENTA BONOS BTX</t>
  </si>
  <si>
    <t>||TRANSFERENCIA DE FONDOS SEGUN NOTA DEL FONDESIF CITE: FSFADM002/19 RECIBIDA EN LA FECHA (TRAM-TSO-41) REF: TRANSFERENCIA AL TGN LA AMORTIZACION DE CAPITAL DE COOP. PAULO VI DICIEMBRE /2018 DEL PRPC TGN 9° ABONO EN LA LIB. N° 00099021001 TGN RECURSOS ORDINARIOS</t>
  </si>
  <si>
    <t>||TRANSFERENCIA DE FONDOS S/G. FORMULARIO CITE: BUN/CF012/19 DE LA FECHA.(HRE-TSO-48), DEVOLUCION RECURSOS OTORGADOS A TRAVES DEL PROGRAMA BOLIVIA CAMBIA, NO EJECUTADOS AL CIERRE DE LA GESTION 2018. A SOLICITUD GOB.AUT.MCPAL.SAN ANDRES DE MACHACA, LIBRETA N° 00099024113BOLIVIA CAMBIA; BUN.</t>
  </si>
  <si>
    <t>TRANSFERENCIA DEL EXTERIOR SEGUN SWIFT 00207 DE FECHA 08/01/2019 ORDENANTE: EMBAJADA DE BOLIVIA EN MEXICO LIB. 00010011102 MIN.RELACIONES EXTERIORES - GESTORIA CONSULAR LEY Nº 3108</t>
  </si>
  <si>
    <t>A:00290164102 A requerimiento de la Unidad de Administración e Información Salarial (UAIS), con nota interna CITE: MEFP/VTCP/DGPOT/UAIS/N°7/2019, en la cual solicita la reversión definitiva de las boletas consignadas en el Comprobante de Pago N° 18778, del Servicio de Impuestos Nacionales H.R. 6-38715-R/60.</t>
  </si>
  <si>
    <t>COBRO COSTOS DE PAPELERIA SEGUN TRANSFERENCIA DEL EXTERIOR POR ORDEN DE EMBAJADA DE BOLIVIA EN MEXICO LIB. 00010011102 MIN.RELACIONES EXTERIORES - GESTORIA CONSULAR LEY Nº 3108</t>
  </si>
  <si>
    <t>00046024207 DEPOSITO DE EFECTIVO, DEPOSITANTE: JORGE LUIS BARTOLOME COPA, CONCEPTO: DEVOLUCION RETROACTIVO, CUENTA DE DEPOSITO: CUENTA UNICA DEL TESORO</t>
  </si>
  <si>
    <t>00099021001 DEPOSITO DE EFECTIVO, DEPOSITANTE: EJERCITO DE BOLIVIA RCB-1 "CALAMA", CONCEPTO: BOLETA DE REVERSION POR CONCEPTO DE SS.BB. ENERGIA ELECTRICA DICIEMBRE, CUENTA DE DEPOSITO: CUENTA UNICA DEL TESORO</t>
  </si>
  <si>
    <t>00099021001 DEPOSITO DE EFECTIVO, DEPOSITANTE: GCAE - I A. SANTIAGO, CONCEPTO: SALDO NO EJECUTADO AGUA, CUENTA DE DEPOSITO: CUENTA UNICA DEL TESORO</t>
  </si>
  <si>
    <t>00099021001 DEPOSITO DE EFECTIVO, DEPOSITANTE: GCAE - I A. SANTIAGO, CONCEPTO: SALDO NO EJECUTADO ENERGIA ELECTRICA, CUENTA DE DEPOSITO: CUENTA UNICA DEL TESORO</t>
  </si>
  <si>
    <t>00099021001 DEPOSITO DE EFECTIVO, DEPOSITANTE: GCAE- I A. SANTIAGO, CONCEPTO: SALDO NO EJECUTADO TELEFONIA, CUENTA DE DEPOSITO: CUENTA UNICA DEL TESORO</t>
  </si>
  <si>
    <t>00526012001 DEPOSITO DE EFECTIVO, DEPOSITANTE: DAVID CABALLERO, CONCEPTO: DEVOLUCION, CUENTA DE DEPOSITO: CUENTA UNICA DEL TESORO</t>
  </si>
  <si>
    <t>00046024204 DEPOSITO DE EFECTIVO, DEPOSITANTE: CARLA LUISA MOSCOSO AYALA, CONCEPTO: DEVOLUCION DE RECURSOS ECONOMICOS (MULTAS), CUENTA DE DEPOSITO: CUENTA UNICA DEL TESORO</t>
  </si>
  <si>
    <t>00020011103 DEPOSITO DE EFECTIVO, DEPOSITANTE: INSTITUTO GEOGRAFICO MILITAR, CONCEPTO: REVERSION TELEFONIA, CUENTA DE DEPOSITO: CUENTA UNICA DEL TESORO</t>
  </si>
  <si>
    <t>00020011103 DEPOSITO DE EFECTIVO, DEPOSITANTE: INSTITUTO GEOGRAFICO MILITAR, CONCEPTO: REVERSION COMUNICACIONES, CUENTA DE DEPOSITO: CUENTA UNICA DEL TESORO</t>
  </si>
  <si>
    <t>00020011103 DEPOSITO DE EFECTIVO, DEPOSITANTE: INSTITUTO GEOGRAFICO MILITAR, CONCEPTO: REVERSION ENERGIA ELECTRICA, CUENTA DE DEPOSITO: CUENTA UNICA DEL TESORO</t>
  </si>
  <si>
    <t>00020011103 DEPOSITO DE EFECTIVO, DEPOSITANTE: INSTITUTO GEOGRAFICO MILITAR, CONCEPTO: REVERSION AGUA POTABLE, CUENTA DE DEPOSITO: CUENTA UNICA DEL TESORO</t>
  </si>
  <si>
    <t>00291012008 DEPOSITO DE EFECTIVO, DEPOSITANTE: CONSORCIO FRONTERA, CONCEPTO: SOLICITUD DE COTIZACION DE ENSAYO DE 4 MUESTRAS DE ASFALTO, CUENTA DE DEPOSITO: CUENTA UNICA DEL TESORO</t>
  </si>
  <si>
    <t>00385014201 DEPOSITO DE EFECTIVO, DEPOSITANTE: ASUSS, CONCEPTO: DEVOLUCION DE PASAJE AEREO POR PARTE DE LA EMPRESA ARCAVE C-31 - 111, CUENTA DE DEPOSITO: CUENTA UNICA DEL TESORO</t>
  </si>
  <si>
    <t>00099021001 DEPOSITO DE EFECTIVO, DEPOSITANTE: VIRGINIA VILLCA QUISPE, CONCEPTO: REVERSION SERVICIOS BASICOS (ENERGIA ELECTRICA), CUENTA DE DEPOSITO: CUENTA UNICA DEL TESORO</t>
  </si>
  <si>
    <t>00512012001 DEPOSITO DE EFECTIVO, DEPOSITANTE: OSCAR QUISPE CHAVEZ - AASANA, CONCEPTO: DEVOLUCION, CUENTA DE DEPOSITO: CUENTA UNICA DEL TESORO</t>
  </si>
  <si>
    <t>00099021001 DEPOSITO DE EFECTIVO, DEPOSITANTE: JUAN JAVIER ZEBALLOS CABALLERO, CONCEPTO: REVERSION DE SALDOS NO EFECTUADOS, CUENTA DE DEPOSITO: CUENTA UNICA DEL TESORO</t>
  </si>
  <si>
    <t>00099021001 DEPOSITO DE EFECTIVO, DEPOSITANTE: RIM -30 MURILLO, CONCEPTO: REVERSION DE SERVICIOS BASICOS POR GASTOS NO EJECUTADOS, CUENTA DE DEPOSITO: CUENTA UNICA DEL TESORO</t>
  </si>
  <si>
    <t>00099021001 DEPOSITO DE EFECTIVO, DEPOSITANTE: IVAN ANTONIO HONOR FERRUFINO, CONCEPTO: REVERSION PASAJES PREV 5462/18 N CARGO DE CUENTA, CUENTA DE DEPOSITO: CUENTA UNICA DEL TESORO</t>
  </si>
  <si>
    <t>00020011103 DEPOSITO DE EFECTIVO, DEPOSITANTE: CARLOS ROGER MITA RODRIGUEZ RIBB, CONCEPTO: PREV 7731 REVERSION GASTOS DE FUNCIONAMEINTO SEPTIEMBRE, CUENTA DE DEPOSITO: CUENTA UNICA DEL TESORO</t>
  </si>
  <si>
    <t>00020011103 DEPOSITO DE EFECTIVO, DEPOSITANTE: CARLOS ROGER MITA RODRIGUEZ RIBB, CONCEPTO: PREV. 7732 REVERSION GASTOS DE FUNCIONAMIENTO SEPTIEMBRE, CUENTA DE DEPOSITO: CUENTA UNICA DEL TESORO</t>
  </si>
  <si>
    <t>00020011103 DEPOSITO DE EFECTIVO, DEPOSITANTE: CARLOS ROGER MITA RODRIGUEZ RIBB, CONCEPTO: PREV. 8891 REVERSION GASTOS DE FUNCIONAMIENTO NOVIEMBRE, CUENTA DE DEPOSITO: CUENTA UNICA DEL TESORO</t>
  </si>
  <si>
    <t>00020011103 DEPOSITO DE EFECTIVO, DEPOSITANTE: CARLOS ROGER MITA RODRIGUEZ RIBB, CONCEPTO: PREV 8892 REVERSION GASTOS DE FUNCIONAMIENTO NOVIEMBRE, CUENTA DE DEPOSITO: CUENTA UNICA DEL TESORO</t>
  </si>
  <si>
    <t>00099021001 DEPOSITO DE EFECTIVO, DEPOSITANTE: MIN DE DEPORTES, CONCEPTO: DEV DE FONDOS EN AVANCE DE LA 94° CARRERA INTERNACIONAL SAN SILVESTRE SAO PAULO BRASIL 2018, CUENTA DE DEPOSITO: CUENTA UNICA DEL TESORO</t>
  </si>
  <si>
    <t>00047347001 DEPOSITO DE EFECTIVO, DEPOSITANTE: DANIEL HUANCA VILLCA, CONCEPTO: DEP. POR SALDO DE FONDO EN AVANCE GESTION 2018, CUENTA DE DEPOSITO: CUENTA UNICA DEL TESORO</t>
  </si>
  <si>
    <t>00099021001 DEPOSITO DE EFECTIVO, DEPOSITANTE: FANNY LOPEZ MIRANDA -CAJERA DE LA EAAT, CONCEPTO: REVERSION DE SERVICIOS BASICOS, CUENTA DE DEPOSITO: CUENTA UNICA DEL TESORO</t>
  </si>
  <si>
    <t>00099021001 DEP.DE CHEQ.AJENOS,RET.DE CAM.,CONCEPTO: SUBSIDIO POR BAJAS MEDICAS DE INCAPACIDAD TEMPORAL DE OCTUBRE DE 2018 M.S.,DEP.: CAJA BANCARIA ESTATAL DE SALUD , PROCEDENCIA: BANCO UNION S.A., CHEQUE: 30146, FECHA DE EMISION:26/12/2018</t>
  </si>
  <si>
    <t>00046021109 DEP.DE CHEQ.AJENOS,RET.DE CAM.,CONCEPTO: SUBSIDIO POR BAJAS MEDICAS DE INCAPACIDAD TEMPORAL DE OCTUBRE DE 2018 M.S.,DEP.: CAJA BANCARIA ESTATAL DE SALUD , PROCEDENCIA: BANCO UNION S.A., CHEQUE: 30147, FECHA DE EMISION:26/12/2018</t>
  </si>
  <si>
    <t>00046024204 DEP.DE CHEQ.AJENOS,RET.DE CAM.,CONCEPTO: SUBSIDIO POR BAJAS MEDICAS DE INCAPACIDAD TEMPORAL DE OCTUBRE DE 2018 M.S.,DEP.: CAJA BANCARIA ESTATAL DE SALUD , PROCEDENCIA: BANCO UNION S.A., CHEQUE: 30148, FECHA DE EMISION:26/12/2018</t>
  </si>
  <si>
    <t>00099021001 DEP.DE CHEQ.AJENOS,RET.DE CAM.,CONCEPTO: DEV POR DIFERENCIA DE COSTO POR CAMBIO DE RUTA DE PASAJE AEREO NOEMI DIAZ,DEP.: CAMARA DE SENADORES , PROCEDENCIA: BANCO UNION S.A., CHEQUE: 7232, FECHA DE EMISION:09/01/2019</t>
  </si>
  <si>
    <t>00099021001 DEP.DE CHEQ.AJENOS,RET.DE CAM.,CONCEPTO: DEV POR DIFERENCIA DE COSTO POR CAMBIO DE RUTA DE PASAJE AEREO NOEMI DIAZ,DEP.: CAMARA DE SENADORES , PROCEDENCIA: BANCO UNION S.A., CHEQUE: 7231, FECHA DE EMISION:09/01/2019</t>
  </si>
  <si>
    <t>00086074101 DEP.DE CHEQ.AJENOS,RET.DE CAM.,CONCEPTO: RECURSOS DE CONTRAPARTE GAM CAMATAQUI-VILLA ABECIA,DEP.: UCEP-MMAYA , PROCEDENCIA: BANCO UNION S.A., CHEQUE: 1555, FECHA DE EMISION:30/12/2018</t>
  </si>
  <si>
    <t>00086031101 DEP.DE CHEQ.AJENOS,RET.DE CAM.,CONCEPTO: INGRESO SISCO MES DICIEMBRE 2018,DEP.: SERNAP-SAMA , PROCEDENCIA: BANCO UNION S.A., CHEQUE: 1219, FECHA DE EMISION:31/12/2018</t>
  </si>
  <si>
    <t>00086034202 DEP.DE CHEQ.AJENOS,RET.DE CAM.,CONCEPTO: DESEMBOLSO VILLA MONTES,DEP.: SERNAP-AGUARAGUE , PROCEDENCIA: BANCO UNION S.A., CHEQUE: 1384, FECHA DE EMISION:30/12/2018</t>
  </si>
  <si>
    <t>00099021001 DEP.DE CHEQ.AJENOS,RET.DE CAM.,CONCEPTO: REEMBOLSO POR BAJAS MEDICAS ENFERMEDAD DE CAJA DE SALUD CORDES A MINISTERIO DE MEDIO AMBIENTE Y AGUA,DEP.: CAJA DE SALUD CORDES , PROCEDENCIA: BANCO UNION S.A., CHEQUE: 10654, FECHA DE EMISION:31/12/2018</t>
  </si>
  <si>
    <t>00099021001 DEP.DE CHEQ.AJENOS,RET.DE CAM.,CONCEPTO: REEMBOLSO POR BAJAS MEDICAS P/ENF. DE CAJA DE SALUD CORDES A AUTORIDAD REGULACION Y FISC. Y TRANSP.,DEP.: CAJA DE SALUD CORDES , PROCEDENCIA: BANCO UNION S.A., CHEQUE: 10651, FECHA DE EMISION:31/12/2018</t>
  </si>
  <si>
    <t>00342012001 DEP.DE CHEQ.AJENOS,RET.DE CAM.,CONCEPTO: REEMBOLSO POR BAJAS MEDICAS DE CAJA DE SALUD CORDES A AGENCIA ESTATAL DE VIVIENDA,DEP.: CAJA DE SALUD CORDES , PROCEDENCIA: BANCO UNION S.A., CHEQUE: 10652, FECHA DE EMISION:31/12/2018</t>
  </si>
  <si>
    <t>00099021001 DEP.DE CHEQ.AJENOS,RET.DE CAM.,CONCEPTO: REEMBOLSO BAJAS MEDICAS DE CAJA DE SALUD CORDES A UNIVERSIDAD PUBLICA DE EL ALTO (UPEA),DEP.: CAJA DE SALUD CORDES , PROCEDENCIA: BANCO UNION S.A., CHEQUE: 10659, FECHA DE EMISION:31/12/2018</t>
  </si>
  <si>
    <t>00099021001 DEP.DE CHEQ.AJENOS,RET.DE CAM.,CONCEPTO: REEMBOLSO POR BAJAS MEDICAS DE CAJA DE SALUD CORDES A MIN. DE OBRAS PUBLICAS SERVICIOS Y VIVIENDA,DEP.: CAJA DE SALUD CORDES , PROCEDENCIA: BANCO UNION S.A., CHEQUE: 10655, FECHA DE EMISION:31/12/2018</t>
  </si>
  <si>
    <t>00099021001 DEP.DE CHEQ.AJENOS,RET.DE CAM.,CONCEPTO: REEMBOLSO POR BAJAS MEDICAS DE CAJA DE SALUD CORDES A UNIDAD DE COORD. DE PROGR. Y PROYECTOS (UCPP),DEP.: CAJA DE SALUD CORDES , PROCEDENCIA: BANCO UNION S.A., CHEQUE: 10656, FECHA DE EMISION:31/12/2018</t>
  </si>
  <si>
    <t>00291012008 DEPOSITO DE EFECTIVO, DEPOSITANTE: CONSORCIO FRONTERA, CONCEPTO: SOLICITUD DE COTIZACION DE ENSAYOS DE 3 MUESTRAS DE ASFALTO, CUENTA DE DEPOSITO: CUENTA UNICA DEL TESORO</t>
  </si>
  <si>
    <t>00016011101 DEPOSITO DE EFECTIVO, DEPOSITANTE: ESTANISLAO PACHECO ACEVO, CONCEPTO: DEVOLUCION SALDO COMBUSTIBLE MIN DE EDUCACION, CUENTA DE DEPOSITO: CUENTA UNICA DEL TESORO</t>
  </si>
  <si>
    <t>00099021001 DEPOSITO DE EFECTIVO, DEPOSITANTE: MARITZA AMALIA GUZMAN SALAZAR, CONCEPTO: DEVOLUCION DOBLE PERCEPCION, CUENTA DE DEPOSITO: CUENTA UNICA DEL TESORO</t>
  </si>
  <si>
    <t>00291012002 DEPOSITO DE EFECTIVO, DEPOSITANTE: SERGIO QUISBERT CHOQUEHUANCA, CONCEPTO: PAGO POR CONCEPTO DEPERDIDA DE CREDENCIAL, CUENTA DE DEPOSITO: CUENTA UNICA DEL TESORO</t>
  </si>
  <si>
    <t>00099021001 DEPOSITO DE EFECTIVO, DEPOSITANTE: SENASIR-NICOLASA HUANCA INCA, CONCEPTO: DEVOLUCION DE DUODECIMAS DE AGUINALDO, CUENTA DE DEPOSITO: CUENTA UNICA DEL TESORO</t>
  </si>
  <si>
    <t>00099021001 DEPOSITO DE EFECTIVO, DEPOSITANTE: EBERTH LUIS FLORES CONDARCO, CONCEPTO: REVERSION DE SEV BAS. AGUA POTABLE CORRESPONDIENTE AL MES DE DICIEMBRE, CUENTA DE DEPOSITO: CUENTA UNICA DEL TESORO</t>
  </si>
  <si>
    <t>00099021001 DEPOSITO DE EFECTIVO, DEPOSITANTE: EBERTH LUIS FLORES CONDARCO, CONCEPTO: REVERSION DE SERVICIOS BASICOS ENERGIA ELECTRICA CORRESPONDIENTE AL MES DE DICIEMBRE, CUENTA DE DEPOSITO: CUENTA UNICA DEL TESORO</t>
  </si>
  <si>
    <t>00099021001 DEPOSITO DE EFECTIVO, DEPOSITANTE: LOURDES ALIAGA ZAPATA, CONCEPTO: DOBLE PERCEPCION DEL MES DE ENERO DEL 2019, CUENTA DE DEPOSITO: CUENTA UNICA DEL TESORO</t>
  </si>
  <si>
    <t>00291012008 DEPOSITO DE EFECTIVO, DEPOSITANTE: INTRATEX SRL, CONCEPTO: SOLICITUD DE LABORATORIO DE CEMENTO ASFALTICO CON LA ABC REF. ALCANCE DE TRABAJO LCB-AT-132-18, CUENTA DE DEPOSITO: CUENTA UNICA DEL TESORO</t>
  </si>
  <si>
    <t>00099021001 DEPOSITO DE EFECTIVO, DEPOSITANTE: CAMARA DE SENADORES, CONCEPTO: DEVOLUCION POR EXAMEN PREOCUPACIONAL, CUENTA DE DEPOSITO: CUENTA UNICA DEL TESORO</t>
  </si>
  <si>
    <t>00099021001 DEPOSITO DE EFECTIVO, DEPOSITANTE: RADIO BATALLON TOPATER, CONCEPTO: REVERSION POR EL PAGO DE SERVICIO DE AGUA NOVIEMBRE/18, CUENTA DE DEPOSITO: CUENTA UNICA DEL TESORO</t>
  </si>
  <si>
    <t>00099021001 DEPOSITO DE EFECTIVO, DEPOSITANTE: RADIO BATALLON TOPATER, CONCEPTO: REVERSION POR EL PAGO DEL SERVICIO DE ENERGIA ELECTRICA NOVIEMBRE/18, CUENTA DE DEPOSITO: CUENTA UNICA DEL TESORO</t>
  </si>
  <si>
    <t>00099021001 DEPOSITO DE EFECTIVO, DEPOSITANTE: RADIO BATALLON TOPATER, CONCEPTO: REVERSION POR EL PAGO DEL SERVICIO DE TELEFONIA/18 NOVIEMBRE/18, CUENTA DE DEPOSITO: CUENTA UNICA DEL TESORO</t>
  </si>
  <si>
    <t>00287102001 DEP.DE CHEQ.AJENOS,RET.DE CAM.,CONCEPTO: REEMBOLSO POR BAJAS MEDICAS DE CAJA DE SALUD CORDES A FONDO NACIONAL DE INV. PRODUCT. Y SOCIAL(FPS),DEP.: CAJA DE SALUD CORDES , PROCEDENCIA: BANCO UNION S.A., CHEQUE: 10653, FECHA DE EMISION:31/12/2018</t>
  </si>
  <si>
    <t>00099021001 DEP.DE CHEQ.AJENOS,RET.DE CAM.,CONCEPTO: REEMBOLSO POR BAJAS MEDICAS DE CAJA DE SALUD CORDES A MINISTERIO DE ENERGIAS,DEP.: CAJA DE SALUD CORDES , PROCEDENCIA: BANCO UNION S.A., CHEQUE: 10657, FECHA DE EMISION:31/12/2018</t>
  </si>
  <si>
    <t>NUMERO DE LIBRETA CUT: 00099024113 OPERACIÓN E75 TRANSFERENCIA DE LA CUENTA FISCAL BUN A LA CUT EN MN TRANSF.FDOS.A SOLICITUD DEL G.A.M. SUCRE SG.NOTA DIR.FINANCIERA CITE 003/2019 A CTA.3987 CUT LBRTA.00099024113</t>
  </si>
  <si>
    <t>NUMERO DE LIBRETA CUT: 00099024113 OPERACIÓN E75 TRANSFERENCIA DE LA CUENTA FISCAL BUN A LA CUT EN MN TRANSF.FDOS.A SOLICITUD DEL G.A.M. SUCRE SG.NOTA DIR.FINANCIERA CITE 004/2019 A CTA.3987 CUT LBRTA.00099024113</t>
  </si>
  <si>
    <t>TRANSFERENCIA DEL EXTERIOR SEGUN SWIFT NO.213 Y NO.210 DE FECHA 09/01/2019 ORDENANTE: EMBASSY OF BOLIVIA (TOKYO-JAPAN-) REF.: SECCION CONSULAR LIB. 00010011102 MIN.RELACIONES EXTERIORES - GESTORIA CONSULAR LEY Nº 3108</t>
  </si>
  <si>
    <t>REGULARIZACION DE TRANSFERENCIA DEL EXTERIOR SEGUN SWIFT 00206 DE FECHA 09/01/2019 ORDENANTE: CONSULADO DE BOLIVIA EN MENDOZA ARGENTINA LIB. 00010011102 MIN.RELACIONES EXTERIORES - GESTORIA CONSULAR LEY Nº 3108</t>
  </si>
  <si>
    <t>TRANSFERENCIA DEL EXTERIOR SEGUN SWIFT 00215 DE FECHA 09/01/2019 ORDENANTE: CONSULADO EMBAJADA DE BOLIVIA EN ITALIA REF.: GESTORIA CONSULAR DIC Y SALDOS SUPERAVITARIOS 2018 LIB. 00010011102 MIN.RELACIONES EXTERIORES - GESTORIA CONSULAR LEY Nº 3108</t>
  </si>
  <si>
    <t>TRANSFERENCIA DEL EXTERIOR SEGUN SWIFT 00216 DE FECHA 09/01/2019 ORDENANTE: CONSULADO DE BOLIVIA EN MADRID ESPAÑA REF.: DICIEMBRE 2018 LIB. 00340012004 SEGIP-RECAUDACION EXTERIOR-LICENCIAS DE CONDUCIR</t>
  </si>
  <si>
    <t>||TRANSFERENCIA DE FONDOS SEGUN NOTA DEL MINISTERIO DE ECONOMIA Y FINANZAS PUBLICAS MEFP/VTCP/DGPOT/UPCFTGN/N°111/2019 DE FECHA 09-01-2019 LIB. 00099021001 TGN-RECURSOS ORDINARIOS (3987)</t>
  </si>
  <si>
    <t>COBRO COSTOS DE PAPELERIA SEGUN TRANSFERENCIA DEL EXTERIOR POR ORDEN DE EMBASSY OF BOLIVIA (TOKYO-JAPAN-) REF.: SECCION CONSULAR LIB. 00010011102 MIN.RELACIONES EXTERIORES - GESTORIA CONSULAR LEY Nº 3108</t>
  </si>
  <si>
    <t>COBRO COSTOS DE PAPELERIA POR REGULARIZACION DE TRANSFERENCIA DEL EXTERIOR POR ORDEN DE CONSULADO DE BOLIVIA EN MENDOZA ARGENTINA LIB. 00010011102 MIN.RELACIONES EXTERIORES - GESTORIA CONSULAR LEY Nº 3108</t>
  </si>
  <si>
    <t>COBRO COSTOS DE PAPELERIA SEGUN TRANSFERENCIA DEL EXTERIOR POR ORDEN DE CONSULADO EMBAJADA DE BOLIVIA EN ITALIA REF.: GESTORIA CONSULAR DIC Y SALDOS SUPERAVITARIOS 2018 LIB. 00010011102 MIN.RELACIONES EXTERIORES - GESTORIA CONSULAR LEY Nº 3108</t>
  </si>
  <si>
    <t>COBRO COSTOS DE PAPELERIA SEGUN TRANSFERENCIA DEL EXTERIOR POR ORDEN DE CONSULADO DE BOLIVIA EN MADRID ESPAÑA REF.: DICIEMBRE 2018 LIB. 00340012003 RECAUDACION EXTRANJERIA - C.I. -L.C.</t>
  </si>
  <si>
    <t>||COMISIONES BANCARIAS POR TRANSFERENCIA DE FONDOS SEGUN NOTA DEL MINISTERIO DE ECONOMIA Y FINANZAS PUBLICAS MEFP/VTCP/DGPOT/UPCFTGN/N°111/2019 DE FECHA 09-01-2019 LIB. 00099021001 TGN-RECURSOS ORDINARIOS (3987) REF.: UTILES DE ESCRITORIO</t>
  </si>
  <si>
    <t>A:00099021001 Débito Automático por incumplimiento del Gobierno Autónomo Municipal de Santuario de Quillacas (GAM STQ), al Convenio Intergubernativo de Financiamiento UPRE-CIF-IG/378/2015 de fecha 11 de diciembre de 2015, suscrito entre la Unidad de Proyectos Especiales (UPRE) y el GAM STQ para el proyecto “Construcción Tinglado Unidad Educativa Picotani (S.Quillacas)”.</t>
  </si>
  <si>
    <t>TRANSFERENCIA DEL EXTERIOR SEGUN SWIFT 00217 DE FECHA 09/01/2019 ORDENANTE: CONSULADO DE BOLIVIA EN MADRID LIB. 00340012005 SEGIP - RECAUDACION EXTERIOR - CEDULAS DE IDENTIDAD</t>
  </si>
  <si>
    <t>||RESPUESTA DEBITO DEL BANQUERO SG/ SWIFT 00228 DE LA FECHA , COBRO COMISION POR TRANSFERENCIA DE EUR 9.423,00 DEL 28/12/18 SG/ SOLICITUD DEL MINISTERIO DE ENERGIAS REF.: PAGO A INTERNATIONAL ATOMIC ENERGY AGENCY LIB. NO. 00099021001 TGN-RECURSOS ORDINARIOS (COBRO UTILES DE ESCRITORIO)</t>
  </si>
  <si>
    <t>COBRO COSTOS DE PAPELERIA SEGUN TRANSFERENCIA DEL EXTERIOR POR ORDEN DE CONSULADO DE BOLIVIA EN MADRID LIB. 00340012003 RECAUDACION EXTRANJERIA - C.I. -L.C.</t>
  </si>
  <si>
    <t>||REGISTRO COBRO COMISION ENMIENDA LC BS220.- REEMB. GASTOS DE COMUNICACION BS220.- Y EMISION DE CBTE. CONTABLE BS50.- S/G NOTA SEDEM/GG/EV N° 0003/2019 DEL 07-01-19 REF.: I-2017-054 POR CUENTA DE ENVIBOL A FAVOR DE CERVE SPA. LIB. 00132079201 SEDEM-PLANTA ENVASES DE VIDRIO CHUQ. MUN. ZUDAÑEZ REF.: COM. ENMIENDA LC I-2017-054</t>
  </si>
  <si>
    <t>||TRANSFERENCIA DE FONDOS S/G. MENSAJES SWIFT NROS. 00220 Y 00209 DE LA FECHA. (SECTOR PÚBLICO-SERVICIOS). DEBITO DE LA LIBRETA 00119012001 ADSIB, REPOSICION UTILES DE ESCRITORIO.</t>
  </si>
  <si>
    <t>||TRANSFERENCIA DE FONDOS S/G. MENSAJE SWIFT NRO. 00245 DE LA FECHA. (SECTOR PÚBLICO-SOBREVUELOS). DEBITO DE LA LIBRETA 00117012001 DGAC, REPOSICION UTILES DE ESCRITORIO.</t>
  </si>
  <si>
    <t>||RESPUESTA DEBITO DEL BANQUERO SG/ SWIFT 00228 DE LA FECHA , COBRO COMISION POR TRANSFERENCIA DE EUR 9.423,00 DEL 28/12/18 SG/ SOLICITUD DEL MINISTERIO DE ENERGIAS REF.: PAGO A INTERNATIONAL ATOMIC ENERGY AGENCY LIB. NO. 00099021001 TGN-RECURSOS ORDINARIOS (COMIS. DEL BANQUERO EQUIV. EUR 15,00)</t>
  </si>
  <si>
    <t>COBRO DE||COSTO UTILES DE ESCRITORIO POR LA ELABORACION DEL COMPROBANTE CONTABLE NRO. 0944418 DE LA FECHA DE LA LIB. N° 00099021001 TGN RECURSOS ORDINARIOS (3987)</t>
  </si>
  <si>
    <t>||AMPLIACION DE VALIDEZ 0,15% S/USD19.742,34.-POR 365 DIAS,REEMB.GSTS.COMUNICACION BS220.-Y EMISION COMP.CONTABLE BS50.-,S/G NOTA CEASS/DIR/NOT-EXT 1/2019 REF.:BCB-IMP-2014-033 P/C CEASS A/F NEURONIC S.A. LIB.00249012001 LBP-CEASS-CENTRAL DE ABAST.Y SUMINISTROS DE SALUD REF.:COMIS.ENM.LC BCB-IMP-2014-033</t>
  </si>
  <si>
    <t>||TRANSFERENCIA DE FONDOS S/G. MENSAJES SWIFT NROS. 00250 Y 000249 DE LA FECHA. (SECTOR PÚBLICO - SERVICIOS). DEBITO DE LA LIBRETA 00119012001 ADSIB, REPOSICION UTILES DE ESCRITORIO.</t>
  </si>
  <si>
    <t>00099021001 DEPOSITO DE EFECTIVO, DEPOSITANTE: EDGAR EDWIN PELAEZ YUJRA, CONCEPTO: DEVOLUCION DE SUBCIDIO, CUENTA DE DEPOSITO: CUENTA UNICA DEL TESORO</t>
  </si>
  <si>
    <t>00046024204 DEPOSITO DE EFECTIVO, DEPOSITANTE: LUIS  LUQUE VALENCIA, CONCEPTO: DEVOLUCION DE SALDOS DE FONDOS EN AVANCE, CUENTA DE DEPOSITO: CUENTA UNICA DEL TESORO</t>
  </si>
  <si>
    <t>00099021001 DEPOSITO DE EFECTIVO, DEPOSITANTE: MIRIAM ZUBIETA MORALES, CONCEPTO: DOBLE PERCEPCION, CUENTA DE DEPOSITO: CUENTA UNICA DEL TESORO</t>
  </si>
  <si>
    <t>00670012002 DEPOSITO DE EFECTIVO, DEPOSITANTE: ANTONIO JOSE IVAN COSTAS SITIC, CONCEPTO: DEVOLUCION VIATICOS - TRIBUNAL SUPREMO ELECTORAL - OEP, CUENTA DE DEPOSITO: CUENTA UNICA DEL TESORO</t>
  </si>
  <si>
    <t>00099021001 DEPOSITO DE EFECTIVO, DEPOSITANTE: RIM - 8 " AYACUCHO ", CONCEPTO: REVERSION POR CONCEPTO DE SERVICIOS BASICOS(TELEFONO Y LUZ)POR EL MES DE DICIEMBRE DE 2018, CUENTA DE DEPOSITO: CUENTA UNICA DEL TESORO</t>
  </si>
  <si>
    <t>00099021001 DEPOSITO DE EFECTIVO, DEPOSITANTE: INGRID MAGALI CASTRO ÑUCO, CONCEPTO: DEVOLUCION DE HABERES DIC 2018, CUENTA DE DEPOSITO: CUENTA UNICA DEL TESORO</t>
  </si>
  <si>
    <t>00099021001 DEPOSITO DE EFECTIVO, DEPOSITANTE: INGRID MAGALI CASTRO ÑUCO, CONCEPTO: DEVOLUCION DE HABERES NOV 2018, CUENTA DE DEPOSITO: CUENTA UNICA DEL TESORO</t>
  </si>
  <si>
    <t>00099021001 DEPOSITO DE EFECTIVO, DEPOSITANTE: LEANDRO GOMEZ CRUZ, CONCEPTO: REVERSION HABERES DIAS NO TRABAJADOS CORRESPONDIENTE AL AGUINALDO DE LA GESTION 2016, CUENTA DE DEPOSITO: CUENTA UNICA DEL TESORO</t>
  </si>
  <si>
    <t>00373024103 DEPOSITO DE EFECTIVO, DEPOSITANTE: INTERES DEL PROYECTO FDPPIOYCC, CONCEPTO: FDI-CIERRE PROYECTOS VIGENTES, CUENTA DE DEPOSITO: CUENTA UNICA DEL TESORO</t>
  </si>
  <si>
    <t>00099021001 DEPOSITO DE EFECTIVO, DEPOSITANTE: CNL DAEN CESAR VICTOR TORREZ PEREIRA, CONCEPTO: DEVOLUCION PASAJES DE EXTERIOR DEL PAIS, CUENTA DE DEPOSITO: CUENTA UNICA DEL TESORO</t>
  </si>
  <si>
    <t>00373024101 DEPOSITO DE EFECTIVO, DEPOSITANTE: VIVIANA SAAVEDRA PEREIRA, CONCEPTO: DEVOLUCION 40% DE COSTO DE PASAJE AEREO POR DEVOLUCION, CUENTA DE DEPOSITO: CUENTA UNICA DEL TESORO</t>
  </si>
  <si>
    <t>00099021001 DEPOSITO DE EFECTIVO, DEPOSITANTE: WILLMA BAPTISTA, CONCEPTO: REPOSICION  CREDENCIAL INSTITUCIONAL -PGE, CUENTA DE DEPOSITO: CUENTA UNICA DEL TESORO</t>
  </si>
  <si>
    <t>00099021001 DEPOSITO DE EFECTIVO, DEPOSITANTE: NOE SOTO LOPEZ, CONCEPTO: DEVOLUCION DE PASAJE AEREO, CUENTA DE DEPOSITO: CUENTA UNICA DEL TESORO</t>
  </si>
  <si>
    <t>00099021001 DEPOSITO DE EFECTIVO, DEPOSITANTE: RITA PAULINA JIMENEZ HUANCOLLO, CONCEPTO: DEVOLUCION COBRO INDEBIDO POR NUEVAS NUPCIAS, CUENTA DE DEPOSITO: CUENTA UNICA DEL TESORO</t>
  </si>
  <si>
    <t>00592012001 DEPOSITO DE EFECTIVO, DEPOSITANTE: JOSE LUIS MAMANI ESPEJO, CONCEPTO: VENTA EMISIVOS PARTICULARES GEST. 2018 (PERCIBIDOS ENTRE 04 AL 08 ENERO 2019), CUENTA DE DEPOSITO: CUENTA UNICA DEL TESORO</t>
  </si>
  <si>
    <t>00592012001 DEPOSITO DE EFECTIVO, DEPOSITANTE: JOSE LUIS MAMANI ESPEJO, CONCEPTO: VENTA EMISIVO PARTICULARES DEL 04 AL 08 DE ENERO 2019, CUENTA DE DEPOSITO: CUENTA UNICA DEL TESORO</t>
  </si>
  <si>
    <t>00592012001 DEPOSITO DE EFECTIVO, DEPOSITANTE: JOSE LUIS MAMANI ESPEJO, CONCEPTO: EMISIVO ENTIDAD - FUNDACION CULTURAL BCB - 2018, CUENTA DE DEPOSITO: CUENTA UNICA DEL TESORO</t>
  </si>
  <si>
    <t>00592012001 DEPOSITO DE EFECTIVO, DEPOSITANTE: JOSE LUIS MAMANI ESPEJO, CONCEPTO: EMISIVO ENTIDAD - MIN. DESARROLLO RURAL Y TIERRAS - 2018, CUENTA DE DEPOSITO: CUENTA UNICA DEL TESORO</t>
  </si>
  <si>
    <t>00592012001 DEPOSITO DE EFECTIVO, DEPOSITANTE: JOSE LUIS MAMANI ESPEJO, CONCEPTO: VENTA RECEPTIVO DE PAQUETES TURISTICOS 2019, CUENTA DE DEPOSITO: CUENTA UNICA DEL TESORO</t>
  </si>
  <si>
    <t>00592012001 DEPOSITO DE EFECTIVO, DEPOSITANTE: JOSE LUIS MAMANI ESPEJO, CONCEPTO: VENTA RECEPTIVO - BOLETOS TKT 2019, CUENTA DE DEPOSITO: CUENTA UNICA DEL TESORO</t>
  </si>
  <si>
    <t>00046024204 DEPOSITO DE EFECTIVO, DEPOSITANTE: SKY RED LOGISTICS, CONCEPTO: DEVOLUCION POR ERROR DE GUIA 903252 CORRESPONDIENTE AL MES DE JULIO VE -44 MIN DE SALUD, CUENTA DE DEPOSITO: CUENTA UNICA DEL TESORO</t>
  </si>
  <si>
    <t>00046181101 DEP.DE CHEQ.AJENOS,RET.DE CAM.,CONCEPTO: REVERSION DE FONDOS,DEP.: MINISTERIO DE SALUD , PROCEDENCIA: BANCO UNION S.A., CHEQUE: 2, FECHA DE EMISION:04/01/2019</t>
  </si>
  <si>
    <t>00046188002 DEP.DE CHEQ.AJENOS,RET.DE CAM.,CONCEPTO: REVERSION DE FONDOS,DEP.: MINISTERIO DE SALUD , PROCEDENCIA: BANCO UNION S.A., CHEQUE: 1, FECHA DE EMISION:04/01/2019</t>
  </si>
  <si>
    <t>00046021109 DEP.DE CHEQ.AJENOS,RET.DE CAM.,CONCEPTO: REVERSION DE FONDOS EJECUCION DE BOLETA DE GARANTIA,DEP.: MINISTERIO DE SALUD , PROCEDENCIA: BANCO PYME DE LA COMUNIDAD S.A., CHEQUE: 13990, FECHA DE EMISION:04/01/2019</t>
  </si>
  <si>
    <t>00099024113 DEP.DE CHEQ.AJENOS,RET.DE CAM.,CONCEPTO: DEVOLUCION DE RECURSOS OTORGADOS ATRAVEZ DEL PROG. BOLIVIA CAMBIA,DEP.: GOBIERNO AUTONOMO MUNICIPAL DE CAQUIAVIRI , PROCEDENCIA: BANCO UNION S.A., CHEQUE: 3851, FECHA DE EMISION:07/01/2019</t>
  </si>
  <si>
    <t>00291012005 DEP.DE CHEQ.AJENOS,RET.DE CAM.,CONCEPTO: PAGO ESPACIO PUBLICITARIO TRAMO AUTOPISTA LA PAZ - EL ALTO,DEP.: ENTEL SA , PROCEDENCIA: BANCO MERCANTIL SANTA CRUZ SA., CHEQUE: 213081, FECHA DE EMISION:09/01/2019</t>
  </si>
  <si>
    <t>00099021001 DEP.DE CHEQ.AJENOS,RET.DE CAM.,CONCEPTO: DEVOLUCION DE PASAJES AEREOS INTERNACIONALES ZULEMA JIMENEZ EXFUNCIONARIA,DEP.: MARIA ANGELICA TARIFA BORDA ATT , PROCEDENCIA: BANCO UNION S.A., CHEQUE: 5499, FECHA DE EMISION:09/01/2019</t>
  </si>
  <si>
    <t>00099021001 DEP.DE CHEQ.AJENOS,RET.DE CAM.,CONCEPTO: DEVOLUCION POR MULTAS TERESA DE LA RIVA EX FUNCIONARIA,DEP.: MARIA ANGELICA TARIFA BORDA ATT , PROCEDENCIA: BANCO UNION S.A., CHEQUE: 5497, FECHA DE EMISION:09/01/2019</t>
  </si>
  <si>
    <t>00099021001 DEP.DE CHEQ.AJENOS,RET.DE CAM.,CONCEPTO: REVERSION FRACCION SOLIDARIA CC/TGN,DEP.: SEGUROS PROVIDA S.A. , PROCEDENCIA: BANCO NACIONAL DE BOLIVIA S.A., CHEQUE: 2312774, FECHA DE EMISION:31/12/2018</t>
  </si>
  <si>
    <t>00099021001 DEP.DE CHEQ.AJENOS,RET.DE CAM.,CONCEPTO: REVERSION FRACCION CC/TGN,DEP.: SEGUROS PROVIDA S.A. , PROCEDENCIA: BANCO NACIONAL DE BOLIVIA S.A., CHEQUE: 4350285, FECHA DE EMISION:31/12/2018</t>
  </si>
  <si>
    <t>00099021001 DEP.DE CHEQ.AJENOS,RET.DE CAM.,CONCEPTO: REVERSION CC/TGN,DEP.: SEGUROS PROVIDA S.A. , PROCEDENCIA: BANCO NACIONAL DE BOLIVIA S.A., CHEQUE: 2312775, FECHA DE EMISION:08/01/2019</t>
  </si>
  <si>
    <t>00099021001 DEPOSITO DE EFECTIVO, DEPOSITANTE: CARLOS JAVIER VALVERDE FERRUFINO-RI -1 COLORADOS, CONCEPTO: REVERSION DE SERVICIOS BASICOS( ENERGIA ELECTRICA)CORRESPONDIENTE A DICIEMBRE 2018, CUENTA DE DEPOSITO: CUENTA UNICA DEL TESORO</t>
  </si>
  <si>
    <t>00099021001 DEPOSITO DE EFECTIVO, DEPOSITANTE: PATRICIA LEONOR PERALTA FERNANDEZ, CONCEPTO: DEVOLUCION DE DUODECIMA DE AGUINALDO / 2018, CUENTA DE DEPOSITO: CUENTA UNICA DEL TESORO</t>
  </si>
  <si>
    <t>00587012011 DEPOSITO DE EFECTIVO, DEPOSITANTE: RENE SURCO, CONCEPTO: DEVOLUCION DE FONDOS NO UTILIZADOS, CUENTA DE DEPOSITO: CUENTA UNICA DEL TESORO</t>
  </si>
  <si>
    <t>00587012011 DEPOSITO DE EFECTIVO, DEPOSITANTE: FRANCISCO MORAL CARVAJAL, CONCEPTO: DEVOLUCION DE SALDO DE FONDOS EN AVANCE, CUENTA DE DEPOSITO: CUENTA UNICA DEL TESORO</t>
  </si>
  <si>
    <t>00099021001 DEPOSITO DE EFECTIVO, DEPOSITANTE: ERNESTO VICTOR GUARACHI CALLISAYA, CONCEPTO: PAGO POR DEMAS DEL AGUINALDO 2018, CUENTA DE DEPOSITO: CUENTA UNICA DEL TESORO</t>
  </si>
  <si>
    <t>00099021001 DEPOSITO DE EFECTIVO, DEPOSITANTE: RAUL HURTADO LAZO, CONCEPTO: REVERSION AL TGN RECURSOS ORDINARIOS SERVICIOS BASICOS, CUENTA DE DEPOSITO: CUENTA UNICA DEL TESORO</t>
  </si>
  <si>
    <t>00592012001 DEPOSITO DE EFECTIVO, DEPOSITANTE: SARA SUZAN TORREZ CORDOVA, CONCEPTO: SALDO DE FONDO EN AVANCE CIERRE DE GESTION 2018 AREA RECEPTIVO S/N GE-JTR - RVDNR0172-NI/18 HR 5446, CUENTA DE DEPOSITO: CUENTA UNICA DEL TESORO</t>
  </si>
  <si>
    <t>00016018001 DEPOSITO DE EFECTIVO, DEPOSITANTE: LENCY ROSA MARIA GUERRERO ORTIZ, CONCEPTO: DEVOLUCION VIATICOS, CUENTA DE DEPOSITO: CUENTA UNICA DEL TESORO</t>
  </si>
  <si>
    <t>00046024204 DEPOSITO DE EFECTIVO, DEPOSITANTE: JOSE LUIS LAURA RIVADENEIRA, CONCEPTO: DEVOLUCION DE PASAJES AL INTERIOR DEL PAIS, CUENTA DE DEPOSITO: CUENTA UNICA DEL TESORO</t>
  </si>
  <si>
    <t>00099021001 DEPOSITO DE EFECTIVO, DEPOSITANTE: VICTORIA CARMEN RIVAS VDA DE COCHI, CONCEPTO: COBROS INDEBIDOS POR NUEVAS NUPCIAS, CUENTA DE DEPOSITO: CUENTA UNICA DEL TESORO</t>
  </si>
  <si>
    <t>||TRANSFERENCIA A LA CUENTA UNICA DEL TESORO IMPORTES RETENIDOS A WALTER PEREZ Y JULIO HUMEREZ POR REMUNERACION MAXIMA CORRESPONDIENTE AL MES DE DICIEMBRE/2018 - LIBRETA N° 00099021001 SEGUN DOCUMENTOS ADJUNTOS Y ROC N° 014/19 DEL DCR TRANS. POR REMUNERACION MAXIMA DE WALTER ABRAHAM PEREZ ALANDIA DICIEMBRE/18 LIBRETA 00099021001</t>
  </si>
  <si>
    <t>||TRANSFERENCIA A LA CUENTA UNICA DEL TESORO IMPORTES RETENIDOS A WALTER PEREZ Y JULIO HUMEREZ POR REMUNERACION MAXIMA CORRESPONDIENTE AL MES DE DICIEMBRE/2018 - LIBRETA N° 00099021001 SEGUN DOCUMENTOS ADJUNTOS Y ROC N° 014/19 DEL DCR TRANS. POR REMUNERACION MAXIMA DE JULIO HUMEREZ QUIROZ DICIEMBRE/18 LIBRETA 00099021001</t>
  </si>
  <si>
    <t>NUMERO DE LIBRETA CUT: 00099021001 OPERACIÓN E75 TRANSFERENCIA DE LA CUENTA FISCAL BUN A LA CUT EN MN TRANSF.FDOS.A SOLICITUD G.A.M. RIVERALTA SG.NOTA G.A.M.R./LOC/BANCARIA/DESP/001/19 A CTA.3987 CUT LBRTA.00099021001</t>
  </si>
  <si>
    <t>NUMERO DE LIBRETA CUT: 00099021001 OPERACIÓN E75 TRANSFERENCIA DE LA CUENTA FISCAL BUN A LA CUT EN MN TRANSF.FDOS.A SOLICITUD DEL G.A.M. EL VILLAR SG.NOTA CITE GAMV.OMAF.OF 252/2018 A CTA.3987 CUT LBRTA.00099021001</t>
  </si>
  <si>
    <t>NUMERO DE LIBRETA CUT: 00099024113 OPERACIÓN E75 TRANSFERENCIA DE LA CUENTA FISCAL BUN A LA CUT EN MN TRANSF.FDOS.A SOLICITUD DEL G.A.M. SANTIAGO DE HUARI SG.NOTA ORURO 02/01/2019 A CTA.3987 CUT LBRTA.00099024113</t>
  </si>
  <si>
    <t>||TRANSFERENCIA DE FONDOS S/G. MENSAJE SWIFT NRO. 00276 DE LA FECHA. (SECTOR PÚBLICO - SERVICIOS) DEBITO DE LA LIBRETA 00119012001 ADSIB, REPOSICION UTILES DE ESCRITORIO.</t>
  </si>
  <si>
    <t>||TRANSFERENCIA DE FONDOS S/G. MENSAJES SWIFT NROS. 00273 Y 00270 DE LA FECHA. (SECTOR PÚBLICO - SOBREVUELOS). DEBITO DE LA LIBRETA 00117012001 DGAC, REPOSICION UTILES DE ESCRITORIO.</t>
  </si>
  <si>
    <t>||TRANSFERENCIA DE FONDOS S/G. MENSAJES SWIFT NROS. 00274 Y 00269 DE LA FECHA. (SECTOR PÚBLICO - SERVICIOS). DEBITO DE LA LIBRETA 00119012001 ADSIB, REPOSICION UTILES DE ESCRITORIO.</t>
  </si>
  <si>
    <t>TRANSFERENCIA DEL EXTERIOR SEGUN SWIFT 00277 DE FECHA 10/01/2019 ORDENANTE: CONSULADO DE BOLIVIA EN FRANCIA LIB. 00010011102 MIN.RELACIONES EXTERIORES - GESTORIA CONSULAR LEY Nº 3108</t>
  </si>
  <si>
    <t>TRANSFERENCIA DEL EXTERIOR SEGUN SWIFT 00280 DE FECHA 10/01/2019 ORDENANTE: CONSULADO DE BOLIVIA EN MADRID ES. LIB. 00010011102 MIN.RELACIONES EXTERIORES - GESTORIA CONSULAR LEY Nº 3108</t>
  </si>
  <si>
    <t>TRANSFERENCIA DEL EXTERIOR SEGUN SWIFT 00281 DE FECHA 10/01/2019 ORDENANTE: CONSULADO DE BOLIVIA EN MADRID ESPAÑA REF.: SUPERAVITARIOS 2018 LIB. 00010011102 MIN.RELACIONES EXTERIORES - GESTORIA CONSULAR LEY Nº 3108</t>
  </si>
  <si>
    <t>TRANSFERENCIA DEL EXTERIOR SEGUN SWIFT NO.279 DE FECHA 10/01/2019 ORDENANTE: CONSULADO DE BOLIVIA EN IQUIQUE REF.: TRANSF.POR RECAUDACION GESTORIA CONSULAR - DICIEMBRE 2018 MAS SALDOS SUPERAVITARIO LIB. 00010011102 MIN.RELACIONES EXTERIORES - GESTORIA CONSULAR LEY Nº 3108</t>
  </si>
  <si>
    <t>NÚMERO DE LIBRETA CUT: 99031009.00 OPERACIÓN T01 TRANSFERENCIA DE FONDOS A LA CUT - TESORO DIRECTO DE BANCO UNION S.A. A CUENTA UNICA DEL TESORO CON NUMERO DE SOLICITUD = 3406684 Y NUMERO CORRELATIVO = 91320010012019358 TRANSFERENCIA POR OPERACIONES DE VENTA BONOS BTX</t>
  </si>
  <si>
    <t>NUMERO DE LIBRETA CUT: 00099021001 OPERACIÓN E18 TRANSFERENCIA DEL SISTEMA FINANCIERO POR CUENTA DE TERCEROS A LA CUT Devolucion pagos en Exceso</t>
  </si>
  <si>
    <t>||TRANSFERENCIA DE FONDOS S/G. FORMULARIO CITE: BUN/CF017/19 DE LA FECHA.(HRE-TSO-148), CONV.INTERGUB.ENTRE EL MIN.DESARR.PROD.Y ECO.PLURAL Y GAM CORIPATA. A SOLICITUD GOB.AUT.MCPAL.CORIPATA, LIBRETA N°41014101 MDPYEP REVO.TECNOLG.EN EDUC.; BUN.</t>
  </si>
  <si>
    <t>VENTA DE DIVISAS CON TRANSFERENCIA DE FONDOS A SOLICITUD DE MINISTERIO DE RELACIONES EXTERIORES SEGUN SOLICITUD 7061 REF: PAGO DE HABERES Y COSTO DE VIDA PARA EL PERSONAL DEL SERVICIO EXTERIOR PERSONAS CON DISCAPACIDAD CORRESPONDIENTE AL MES DE DICIEMBRE SG PLANILLA 121807 LIB. 00099021001 TGN-RECURSOS ORDINARIOS (3987)</t>
  </si>
  <si>
    <t>VENTA DE DIVISAS CON TRANSFERENCIA DE FONDOS A SOLICITUD DE MINISTERIO DE RELACIONES EXTERIORES SEGUN SOLICITUD 7065 REF: PAGO DE HABERES Y COSTO DE VIDA PARA EL PERSONAL DEL SERVICIO EXTERIOR AUXILIARES II CORRESPONDIENTE AL MES DE DICIEMBRE SG PLANILLA 121802 LIB. 00010011102 MIN.RELACIONES EXTERIORES - GESTORIA CONSULAR LEY Nº 3108</t>
  </si>
  <si>
    <t>VENTA DE DIVISAS CON TRANSFERENCIA DE FONDOS A SOLICITUD DE MINISTERIO DE RELACIONES EXTERIORES SEGUN SOLICITUD 7062 REF: PAGO DE COSTO DE VIDA PARA EL PERSONAL DEL SERVICIO EXTERIOR CORRESPONDIENTE AL MES DE DICIEMBRE SG PLANILLA 121806 LIB. 00099021001 TGN-RECURSOS ORDINARIOS (3987)</t>
  </si>
  <si>
    <t>VENTA DE DIVISAS CON TRANSFERENCIA DE FONDOS A SOLICITUD DE MINISTERIO DE RELACIONES EXTERIORES SEGUN SOLICITUD 7064 REF: PAGO DE HABERES Y COSTO DE VIDA PARA EL PERSONAL DEL SERVICIO EXTERIOR EMIPAS MADRID CORRESPONDIENTE AL MES DE DICIEMBRE SG PLANILLA 121803 LIB. 00099021001 TGN-RECURSOS ORDINARIOS (3987)</t>
  </si>
  <si>
    <t>COBRO COSTOS DE PAPELERIA SEGUN TRANSFERENCIA DEL EXTERIOR POR ORDEN DE CONSULADO DE BOLIVIA EN FRANCIA LIB. 00010011102 MIN.RELACIONES EXTERIORES - GESTORIA CONSULAR LEY Nº 3108</t>
  </si>
  <si>
    <t>COBRO COSTOS DE PAPELERIA SEGUN TRANSFERENCIA DEL EXTERIOR POR ORDEN DE CONSULADO DE BOLIVIA EN MADRID ES. LIB. 00010011102 MIN.RELACIONES EXTERIORES - GESTORIA CONSULAR LEY Nº 3108</t>
  </si>
  <si>
    <t>COBRO COSTOS DE PAPELERIA SEGUN TRANSFERENCIA DEL EXTERIOR POR ORDEN DE CONSULADO DE BOLIVIA EN MADRID ESPAÑA REF.: SUPERAVITARIOS 2018 LIB. 00010011102 MIN.RELACIONES EXTERIORES - GESTORIA CONSULAR LEY Nº 3108</t>
  </si>
  <si>
    <t>COBRO COSTOS DE PAPELERIA SEGUN TRANSFERENCIA DEL EXTERIOR POR ORDEN DE CONSULADO DE BOLIVIA EN IQUIQUE REF.: TRANSF.POR RECAUDACION GESTORIA CONSULAR - DICIEMBRE 2018 MAS SALDOS SUPERAVITARIO LIB. 00010011102 MIN.RELACIONES EXTERIORES - GESTORIA CONSULAR LEY Nº 3108</t>
  </si>
  <si>
    <t>VENTA DE DIVISAS CON TRANSFERENCIA DE FONDOS A SOLICITUD DE MINISTERIO DE RELACIONES EXTERIORES SEGUN SOLICITUD 7063 REF: PAGO DE HABERES Y COSTO DE VIDA PARA EL PERSONAL DEL SERVICIO EXTERIOR EMIPAS WASHINGTON CORRESPONDIENTE AL MES DE DICIEMBRE SG PLANILLA 121804 LIB. 00010011102 MIN.RELACIONES EXTERIORES - GESTORIA CONSULAR LEY Nº 3108</t>
  </si>
  <si>
    <t>TRANSFERENCIA DEL EXTERIOR SEGUN SWIFT 00304 DE FECHA 10/01/2019 ORDENANTE: CONSULADO DE BOLIVIA ANTOFAGASTA CHILE REF.: GESTORIA CONSUALR LIB. 00010011102 MIN.RELACIONES EXTERIORES - GESTORIA CONSULAR LEY Nº 3108</t>
  </si>
  <si>
    <t>TRANSFERENCIA DEL EXTERIOR SEGUN SWIFT NO.314 DE FECHA 10/01/2019 ORDENANTE: CONSULADO GENERAL DE BOLIVIA (BUENOS AIRES) REF.: GESTORIA CONSULAR LIB. 00010011102 MIN.RELACIONES EXTERIORES - GESTORIA CONSULAR LEY Nº 3108</t>
  </si>
  <si>
    <t>COBRO COSTOS DE PAPELERIA SEGUN TRANSFERENCIA DEL EXTERIOR POR ORDEN DE AMARILLA GAS S.A. LIB. 00513062001 YPFB-OPERACIONES PLANTA DE SEPARACION DE LIQUIDOS RIO GRANDE</t>
  </si>
  <si>
    <t>COBRO COSTOS DE PAPELERIA SEGUN TRANSFERENCIA DEL EXTERIOR POR ORDEN DE CONSULADO DE BOLIVIA ANTOFAGASTA CHILE REF.: GESTORIA CONSUALR LIB. 00010011102 MIN.RELACIONES EXTERIORES - GESTORIA CONSULAR LEY Nº 3108</t>
  </si>
  <si>
    <t>COBRO COSTOS DE PAPELERIA SEGUN TRANSFERENCIA DEL EXTERIOR POR ORDEN DE CONSULADO GENERAL DE BOLIVIA (BUENOS AIRES) REF.: GESTORIA CONSULAR LIB. 00010011102 MIN.RELACIONES EXTERIORES - GESTORIA CONSULAR LEY Nº 3108</t>
  </si>
  <si>
    <t>||TRANSFERENCIA DE FONDOS S/G. MENSAJES SWIFT NROS. 00306 Y 00298 DE LA FECHA. (SECTOR PÚBLICO - SERVICIOS). DEBITO DE LA LIBRETA 00119012001 ADSIB, REPOSICION UTILES DE ESCRITORIO.</t>
  </si>
  <si>
    <t>00046021109 DEPOSITO DE EFECTIVO, DEPOSITANTE: BOLIVIAN EXPRESS CARGO SRL, CONCEPTO: DEVOLUCION POR DIFERENCIA DE PAGO DE SERVICIO DE TRANSPORTE, CUENTA DE DEPOSITO: CUENTA UNICA DEL TESORO</t>
  </si>
  <si>
    <t>00099021001 DEPOSITO DE EFECTIVO, DEPOSITANTE: FREDDY JHAMIR SALAS RODO, CONCEPTO: DEVOLUCION EXAMEN PREOCUPACIONAL, CUENTA DE DEPOSITO: CUENTA UNICA DEL TESORO</t>
  </si>
  <si>
    <t>00099021001 DEPOSITO DE EFECTIVO, DEPOSITANTE: IVAN ANTONIO HONOR FERRUFINO, CONCEPTO: REVERSION DE PASAJES PREVENTIVO 7697, CUENTA DE DEPOSITO: CUENTA UNICA DEL TESORO</t>
  </si>
  <si>
    <t>00046024204 DEPOSITO DE EFECTIVO, DEPOSITANTE: LUIS LUQUE VALENCIA, CONCEPTO: DEVOLUCION DE SALDOS DE FONDOS EN AVANCE DE DESADUANIZACION, CUENTA DE DEPOSITO: CUENTA UNICA DEL TESORO</t>
  </si>
  <si>
    <t>00099021001 DEPOSITO DE EFECTIVO, DEPOSITANTE: FONADIN, CONCEPTO: DEVOLUCION DE REFRIGERIO CONSULTOR DE LINEA TROPICO DE CBBA -DICIEMBRE, CUENTA DE DEPOSITO: CUENTA UNICA DEL TESORO</t>
  </si>
  <si>
    <t>00099021001 DEPOSITO DE EFECTIVO, DEPOSITANTE: FONADIN, CONCEPTO: DEVOLUCION DE REFRIGERIOS PERSONAL EVENTUAL LA PAZ -DICIEMBRE, CUENTA DE DEPOSITO: CUENTA UNICA DEL TESORO</t>
  </si>
  <si>
    <t>00099021001 DEPOSITO DE EFECTIVO, DEPOSITANTE: FONADIN, CONCEPTO: DEVOLUCION REFRIGERIO CONSULTORES DE LINEA LA PAZ MIGUILLAS Y SAP DICIEMBRE, CUENTA DE DEPOSITO: CUENTA UNICA DEL TESORO</t>
  </si>
  <si>
    <t>00099021001 DEPOSITO DE EFECTIVO, DEPOSITANTE: FONADIN, CONCEPTO: DEVOLUCION REFRIGERIO REG TROPICO DE CBBA DICIEMBRE, CUENTA DE DEPOSITO: CUENTA UNICA DEL TESORO</t>
  </si>
  <si>
    <t>00099021001 DEPOSITO DE EFECTIVO, DEPOSITANTE: FONADIN, CONCEPTO: DEVOLUCION DE REFRIGERIO CONSULTOR DE LINEA REGIONAL CBBA DICIEMBRE, CUENTA DE DEPOSITO: CUENTA UNICA DEL TESORO</t>
  </si>
  <si>
    <t>00047364201 DEPOSITO DE EFECTIVO, DEPOSITANTE: GAM ENTRE RIOS, CONCEPTO: CONTRA PARTE CONST PUENTE VEHICULAR HEROINAS, CUENTA DE DEPOSITO: CUENTA UNICA DEL TESORO</t>
  </si>
  <si>
    <t>00020031101 DEPOSITO DE EFECTIVO, DEPOSITANTE: RCM-5 "LANZA", CONCEPTO: GASTOS NO UTILIZADOS POR COMBUSTIBLE, CUENTA DE DEPOSITO: CUENTA UNICA DEL TESORO</t>
  </si>
  <si>
    <t>00099021001 DEPOSITO DE EFECTIVO, DEPOSITANTE: ROYAL TOURS SRL, CONCEPTO: DEVOLUCION DE PASAJES AEREOS NO UTILIZADOS AL MINISTERIO PUBLICO GESTION 2018, CUENTA DE DEPOSITO: CUENTA UNICA DEL TESORO</t>
  </si>
  <si>
    <t>00660072001 DEPOSITO DE EFECTIVO, DEPOSITANTE: ORGANO JUDICIAL, CONCEPTO: DEVOLUCION DE VIATICOS KAREN AMERICA ZELAYA ZABALA, CUENTA DE DEPOSITO: CUENTA UNICA DEL TESORO</t>
  </si>
  <si>
    <t>00099021001 DEPOSITO DE EFECTIVO, DEPOSITANTE: GUALBERTO ROCHA VILLARROEL, CONCEPTO: PAGO POR DEMAS DE AGUINALDO 2018, CUENTA DE DEPOSITO: CUENTA UNICA DEL TESORO</t>
  </si>
  <si>
    <t>00591012001 DEPOSITO DE EFECTIVO, DEPOSITANTE: FAMILIA ALCANZANDO LAS NACIONES, CONCEPTO: PAGO POR SERVICIO DE AGUA POTABLE, CUENTA DE DEPOSITO: CUENTA UNICA DEL TESORO</t>
  </si>
  <si>
    <t>00099021001 DEPOSITO DE EFECTIVO, DEPOSITANTE: ROBERTO MAMANI LIMACHI, CONCEPTO: DIFERENCIA REVERSION HABERES ABRIL/18. PROFA. MARTHA FERNANDEZ PINAYA, CUENTA DE DEPOSITO: CUENTA UNICA DEL TESORO</t>
  </si>
  <si>
    <t>00099021001 DEPOSITO DE EFECTIVO, DEPOSITANTE: ROLANDO RUBEN ROSALES DAZA, CONCEPTO: DEVOLUCION EXAMEN PREOCUPACIONAL GESTION 2018, CUENTA DE DEPOSITO: CUENTA UNICA DEL TESORO</t>
  </si>
  <si>
    <t>00046024204 DEPOSITO DE EFECTIVO, DEPOSITANTE: GHINNA SILVA ABELO - MIN. DE SALUD, CONCEPTO: DEVOLUCION DE SALDOS NO EJECUTADOS, CUENTA DE DEPOSITO: CUENTA UNICA DEL TESORO</t>
  </si>
  <si>
    <t>00099021001 DEPOSITO DE EFECTIVO, DEPOSITANTE: NIRZA VARGAS ROSAS, CONCEPTO: MES DE ENERO DE LA GESTION 2017 POR DEFUNCION IMELDA VARGAS ROSAS, CUENTA DE DEPOSITO: CUENTA UNICA DEL TESORO</t>
  </si>
  <si>
    <t>00212012001 DEPOSITO DE EFECTIVO, DEPOSITANTE: OLGA LINARES LAURA, CONCEPTO: PROCESO ADMINISTRATIVO DISCIPLINARIO 10%, CUENTA DE DEPOSITO: CUENTA UNICA DEL TESORO</t>
  </si>
  <si>
    <t>00212012001 DEPOSITO DE EFECTIVO, DEPOSITANTE: OLGA LINARES LAURA, CONCEPTO: PROCESO ADMINISTRATIVO DISCIPLINARIO 7%, CUENTA DE DEPOSITO: CUENTA UNICA DEL TESORO</t>
  </si>
  <si>
    <t>00099021001 DEPOSITO DE EFECTIVO, DEPOSITANTE: YUJRA PAUCARA RUBEN INRA, CONCEPTO: DEVOLUCION DE VIATICOS, CUENTA DE DEPOSITO: CUENTA UNICA DEL TESORO</t>
  </si>
  <si>
    <t>00099021001 DEPOSITO DE EFECTIVO, DEPOSITANTE: RENJIFO POMA MARISABEL INRA, CONCEPTO: DEVOLUCION DE VIATICOS, CUENTA DE DEPOSITO: CUENTA UNICA DEL TESORO</t>
  </si>
  <si>
    <t>00099021001 DEPOSITO DE EFECTIVO, DEPOSITANTE: QUISPE ARTOBAR RAUL INRA, CONCEPTO: DEVOLUCION DE VIATICOS, CUENTA DE DEPOSITO: CUENTA UNICA DEL TESORO</t>
  </si>
  <si>
    <t>00099021001 DEPOSITO DE EFECTIVO, DEPOSITANTE: GUTIERREZ QUISPE FERNANDO INRA, CONCEPTO: DEVOLUCION DE VIATICOS, CUENTA DE DEPOSITO: CUENTA UNICA DEL TESORO</t>
  </si>
  <si>
    <t>00099021001 DEPOSITO DE EFECTIVO, DEPOSITANTE: CHACHAHUAYNA LIPA GROVER INRA, CONCEPTO: DEVOLUCION DE VIATICOS, CUENTA DE DEPOSITO: CUENTA UNICA DEL TESORO</t>
  </si>
  <si>
    <t>00099021001 DEPOSITO DE EFECTIVO, DEPOSITANTE: GROVER QUIROZ MATTA INST NACIONAL DE REF AGRARIA, CONCEPTO: DEVOLUCION DE VIATICOS Y GASTOS OPERATIVOS, CUENTA DE DEPOSITO: CUENTA UNICA DEL TESORO</t>
  </si>
  <si>
    <t>00592012001 DEPOSITO DE EFECTIVO, DEPOSITANTE: SARA SUZAN TORREZ CORDOVA, CONCEPTO: CYTED-YLB GASTOS POR REPOSICION DE DIFERENCIA BANCARIA, CUENTA DE DEPOSITO: CUENTA UNICA DEL TESORO</t>
  </si>
  <si>
    <t>00046058009 DEPOSITO DE EFECTIVO, DEPOSITANTE: KAREN GALDIA ALCALA HERBAS, CONCEPTO: DEVOLUCION DE PASAJE DE AVION MS- BSS GAVI FSSI, CUENTA DE DEPOSITO: CUENTA UNICA DEL TESORO</t>
  </si>
  <si>
    <t>00015021104 DEP.DE CHEQ.AJENOS,RET.DE CAM.,CONCEPTO: MINISTERIO DE GOBIERNO DIRECCION NACIONAL DE SALUD Y BIENESTAR SOCIAL,DEP.: DIRECCION NACIONAL DE SALUD Y BIENESTAR SOCIAL , PROCEDENCIA: BANCO UNION S.A., CHEQUE: 2921, FECHA DE EMISION:31/12/2018</t>
  </si>
  <si>
    <t>00099021001 DEP.DE CHEQ.AJENOS,RET.DE CAM.,CONCEPTO: DEVOLUCION DE FONDOS,DEP.: MINISTERIO DE CULTURAS Y TURISMO , PROCEDENCIA: BANCO UNION S.A., CHEQUE: 3893, FECHA DE EMISION:11/01/2019</t>
  </si>
  <si>
    <t>00660012006 DEP.DE CHEQ.AJENOS,RET.DE CAM.,CONCEPTO: REVERSION EL C-31 N° 2100 DEVOLUCION DE VIATICOS MEMO 23,DEP.: ORGANO JUDICIAL - DAF NACIONAL , PROCEDENCIA: BANCO UNION S.A., CHEQUE: 2788, FECHA DE EMISION:07/01/2019</t>
  </si>
  <si>
    <t>00660012006 DEP.DE CHEQ.AJENOS,RET.DE CAM.,CONCEPTO: DEVOLUCION POR LA EMPRESA IMCOPRO POR RETRASO EN ENTREGA DE MONITORES TACTILES,DEP.: ORGANO JUDICIAL - DAF NACIONAL , PROCEDENCIA: BANCO UNION S.A., CHEQUE: 2785, FECHA DE EMISION:07/01/2019</t>
  </si>
  <si>
    <t>00660012005 DEP.DE CHEQ.AJENOS,RET.DE CAM.,CONCEPTO: PAGO REALIZADO POR AMABOL CORRESP. A CXC DE GESTIONES PASADAS,DEP.: ORGANO JUDICIAL - DAF NACIONAL , PROCEDENCIA: BANCO UNION S.A., CHEQUE: 2789, FECHA DE EMISION:09/01/2019</t>
  </si>
  <si>
    <t>00660012006 DEP.DE CHEQ.AJENOS,RET.DE CAM.,CONCEPTO: DEVOLUCION DE RC-IVA SEGUN INFORME UAI.DAF.OJ N° 003/2018 VICTOR SANCHEZ,DEP.: ORGANO JUDICIAL - DAF NACIONAL , PROCEDENCIA: BANCO UNION S.A., CHEQUE: 2790, FECHA DE EMISION:09/01/2019</t>
  </si>
  <si>
    <t>00099021001 DEP.DE CHEQ.AJENOS,RET.DE CAM.,CONCEPTO: DEVOLUCION DE PASAJES AEREOS NACIONALES SEGUN HOJA DE RUTA EX/2019-00006,DEP.: PROCURADURIA GENERAL DEL ESTADO , PROCEDENCIA: BANCO UNION S.A., CHEQUE: 1920, FECHA DE EMISION:10/01/2019</t>
  </si>
  <si>
    <t>00660012006 DEP.DE CHEQ.AJENOS,RET.DE CAM.,CONCEPTO: REVERSION C-31 N° 1938 DEVOLUCION DE VIATICOS DEL MEMO 26,DEP.: ORGANO JUDICIAL - DAF NACIONAL , PROCEDENCIA: BANCO UNION S.A., CHEQUE: 2787, FECHA DE EMISION:07/01/2019</t>
  </si>
  <si>
    <t>00046024204 DEP.DE CHEQ.AJENOS,RET.DE CAM.,CONCEPTO: REVERSION DE FONDOS,DEP.: MINISTERIO DE SALUD , PROCEDENCIA: BANCO UNION S.A., CHEQUE: 104, FECHA DE EMISION:07/01/2019</t>
  </si>
  <si>
    <t>00660012006 DEP.DE CHEQ.AJENOS,RET.DE CAM.,CONCEPTO: REVERSION DEL C-31 N° 1994 DEVOLUCION DE VIATICOS MEMO 28,DEP.: ORGANO JUDICIAL - DAF NACIONAL , PROCEDENCIA: BANCO UNION S.A., CHEQUE: 2786, FECHA DE EMISION:07/01/2019</t>
  </si>
  <si>
    <t>00046021109 DEP.DE CHEQ.AJENOS,RET.DE CAM.,CONCEPTO: REVERSION DE FONDOS,DEP.: MINISTERIO DE SALUD , PROCEDENCIA: BANCO UNION S.A., CHEQUE: 17, FECHA DE EMISION:28/12/2018</t>
  </si>
  <si>
    <t>00046021109 DEP.DE CHEQ.AJENOS,RET.DE CAM.,CONCEPTO: REVERSION DE FONDOS,DEP.: MINISTERIO DE SALUD , PROCEDENCIA: BANCO UNION S.A., CHEQUE: 102, FECHA DE EMISION:07/01/2019</t>
  </si>
  <si>
    <t>00099021001 DEP.DE CHEQ.AJENOS,RET.DE CAM.,CONCEPTO: CARDOZO URIBE AIDEE LOURDES,DEP.: BANCO UNION S.A. , PROCEDENCIA: BANCO UNION S.A., CHEQUE: 160287, FECHA DE EMISION:11/01/2019</t>
  </si>
  <si>
    <t>00086031101 DEP.DE CHEQ.AJENOS,RET.DE CAM.,CONCEPTO: DESEMBOLSO CONVENIO SERRANO SERNAP,DEP.: SERNAP IÑAO , PROCEDENCIA: BANCO UNION S.A., CHEQUE: 859, FECHA DE EMISION:31/12/2018</t>
  </si>
  <si>
    <t>00086031101 DEP.DE CHEQ.AJENOS,RET.DE CAM.,CONCEPTO: INGRESO POR MULTA GESTION 2019,DEP.: SERNAP IÑAO , PROCEDENCIA: BANCO UNION S.A., CHEQUE: 858, FECHA DE EMISION:31/12/2018</t>
  </si>
  <si>
    <t>00099021001 DEPOSITO DE EFECTIVO, DEPOSITANTE: CLAUDIA ALEJANDRA TEJADA, CONCEPTO: PREV. 2467, CUENTA DE DEPOSITO: CUENTA UNICA DEL TESORO</t>
  </si>
  <si>
    <t>00099021001 DEPOSITO DE EFECTIVO, DEPOSITANTE: " CODESUR ", CONCEPTO: DEVOLUCION DIFERENCIA PRIMER AGUINALDO - CODESUR - JOSE CERVANTES, CUENTA DE DEPOSITO: CUENTA UNICA DEL TESORO</t>
  </si>
  <si>
    <t>00099021001 DEPOSITO DE EFECTIVO, DEPOSITANTE: " CODESUR ", CONCEPTO: DEVOLUCION DE SUELDO OCTUBRE 2018 - CODESUR - PAOLA SEJAS FERRUFINO, CUENTA DE DEPOSITO: CUENTA UNICA DEL TESORO</t>
  </si>
  <si>
    <t>00099021001 DEPOSITO DE EFECTIVO, DEPOSITANTE: AUGUSTO ENRIQUE AREVALO OBLITAS, CONCEPTO: REVERSION  IVA, CUENTA DE DEPOSITO: CUENTA UNICA DEL TESORO</t>
  </si>
  <si>
    <t>00099021001 DEPOSITO DE EFECTIVO, DEPOSITANTE: ECHALAR VACA ALBARO ROGELIO, CONCEPTO: DEVOLUCION SERVICIOS BASICOS, CUENTA DE DEPOSITO: CUENTA UNICA DEL TESORO</t>
  </si>
  <si>
    <t>00223012001 DEPOSITO DE EFECTIVO, DEPOSITANTE: JENNY KITTY LAURA VIDAL, CONCEPTO: DEVOLUCION DE RECURSOS NO UTILIZADOS POR PAGO A IMPUESTOS NACIONALES POR SERVICIOS MANUALES GESTION, CUENTA DE DEPOSITO: CUENTA UNICA DEL TESORO</t>
  </si>
  <si>
    <t>00099021001 DEPOSITO DE EFECTIVO, DEPOSITANTE: ODILON ROJAS ALANOCA, CONCEPTO: REVERSION DE BOLETA DE HABER MENSUAL, CUENTA DE DEPOSITO: CUENTA UNICA DEL TESORO</t>
  </si>
  <si>
    <t>00287102012 DEPOSITO DE EFECTIVO, DEPOSITANTE: FPS VANESSA JIMENEZ, CONCEPTO: DEVOLUCION RECURSOS NO UTILIZADOS FONDOS EN AVANCE, CUENTA DE DEPOSITO: CUENTA UNICA DEL TESORO</t>
  </si>
  <si>
    <t>00046024204 DEPOSITO DE EFECTIVO, DEPOSITANTE: VICTOR MAYTA CALLE, CONCEPTO: DEVOLUCION DEL EVENTO ENCUENTRO POR LA SALUD Y LA VIDA - LA PAZ, CUENTA DE DEPOSITO: CUENTA UNICA DEL TESORO</t>
  </si>
  <si>
    <t>00099021001 DEPOSITO DE EFECTIVO, DEPOSITANTE: OSCAR LUIS ROJAS VARGAS, CONCEPTO: DOBLE PERCEPCION, CUENTA DE DEPOSITO: CUENTA UNICA DEL TESORO</t>
  </si>
  <si>
    <t>00099021001 DEPOSITO DE EFECTIVO, DEPOSITANTE: 4TA DIVISION EJTO, CONCEPTO: REVERSION ENERGIA ELECTRICA Y TELEFONIA MES DIC/18, CUENTA DE DEPOSITO: CUENTA UNICA DEL TESORO</t>
  </si>
  <si>
    <t>00047364201 DEP.DE CHEQ.AJENOS,RET.DE CAM.,CONCEPTO: CONTRAPARTE: CONST SISTEMA DE RIEGO JATUM CHIÑIJA,DEP.: GAM TIRAQUE , PROCEDENCIA: BANCO UNION S.A., CHEQUE: 5075, FECHA DE EMISION:27/12/2018</t>
  </si>
  <si>
    <t>00047364102 DEP.DE CHEQ.AJENOS,RET.DE CAM.,CONCEPTO: CONTRAPARTE : CONST SISTEMA DE RIEGO JATUN CHIÑIJA,DEP.: GAM TIRAQUE , PROCEDENCIA: BANCO UNION S.A., CHEQUE: 5074, FECHA DE EMISION:27/12/2018</t>
  </si>
  <si>
    <t>00047364102 DEP.DE CHEQ.AJENOS,RET.DE CAM.,CONCEPTO: CONTRA PARTE : CONST SISTEMA DE RIEGO JATUN CHIÑIJA,DEP.: G.A.M TIRAQUE , PROCEDENCIA: BANCO UNION S.A., CHEQUE: 5076, FECHA DE EMISION:27/12/2018</t>
  </si>
  <si>
    <t>00086031101 DEP.DE CHEQ.AJENOS,RET.DE CAM.,CONCEPTO: INGRESO SISCO TURISMO,DEP.: SERNAP PALMAR , PROCEDENCIA: BANCO UNION S.A., CHEQUE: 1155, FECHA DE EMISION:07/01/2019</t>
  </si>
  <si>
    <t>VENTA DE DIVISAS CON TRANSFERENCIA DE FONDOS A SOLICITUD DE MINISTERIO DE RELACIONES EXTERIORES SEGUN SOLICITUD 7066 REF: PAGO DE HABERES Y COSTO DE VIDA PARA EL PERSONAL DEL SERVICIO EXTERIOR CORRESPONDIENTE AL MES DE DICIEMBRE SG PLANILLA 121801 LIB. 00099021001 TGN-RECURSOS ORDINARIOS (3987)</t>
  </si>
  <si>
    <t>TRANSFERENCIA DEL EXTERIOR SEGUN SWIFT NO.350 Y NO.344 DE FECHA 11/01/2019 ORDENANTE: CONSULADO GENERAL DE BOLIVIA (BOGOTA COLOMBIA) REF.: RECAUDACIONES DE GESTORIA CONSULAR CORRESPONDIENTE AL MES DE DICIEMBRE DEL 2018 LIB. 00010011102 MIN.RELACIONES EXTERIORES - GESTORIA CONSULAR LEY Nº 3108</t>
  </si>
  <si>
    <t>TRANSFERENCIA DEL EXTERIOR SEGUN SWIFT NO.355 DE FECHA 11/01/2019 ORDENANTE: EMBASSY OF BOLIVIA (PAISES BAJO LA HAYA) REF.: GESTORIA NOV Y DIC 2018 LIB. 00010011102 MIN.RELACIONES EXTERIORES - GESTORIA CONSULAR LEY Nº 3108</t>
  </si>
  <si>
    <t>TRANSFERENCIA DEL EXTERIOR SEGUN SWIFT NO.358 DE FECHA 11/01/2019 ORDENANTE: EMBAJADA DE BOLIVIA (ASUNCION PARAGUAY) REF.: RECAUDACIONES GESTORIA CONSULAR DICIEMBRE 2018 LIB. 00010011102 MIN.RELACIONES EXTERIORES - GESTORIA CONSULAR LEY Nº 3108</t>
  </si>
  <si>
    <t>COBRO COSTOS DE PAPELERIA SEGUN TRANSFERENCIA DEL EXTERIOR POR ORDEN DE EMBASSY OF BOLIVIA (PAISES BAJO LA HAYA) REF.: GESTORIA NOV Y DIC 2018 LIB. 00010011102 MIN.RELACIONES EXTERIORES - GESTORIA CONSULAR LEY Nº 3108</t>
  </si>
  <si>
    <t>COBRO COSTOS DE PAPELERIA SEGUN TRANSFERENCIA DEL EXTERIOR POR ORDEN DE CONSULADO GENERAL DE BOLIVIA (BOGOTA COLOMBIA) REF.: RECAUDACIONES DE GESTORIA CONSULAR CORRESPONDIENTE AL MES DE DICIEMBRE DEL 2018 LIB. 00010011102 MIN.RELACIONES EXTERIORES - GESTORIA CONSULAR LEY Nº 3108</t>
  </si>
  <si>
    <t>COBRO COSTOS DE PAPELERIA SEGUN TRANSFERENCIA DEL EXTERIOR POR ORDEN DE EMBAJADA DE BOLIVIA (ASUNCION PARAGUAY) REF.: RECAUDACIONES GESTORIA CONSULAR DICIEMBRE 2018 LIB. 00010011102 MIN.RELACIONES EXTERIORES - GESTORIA CONSULAR LEY Nº 3108</t>
  </si>
  <si>
    <t>NUMERO DE LIBRETA CUT: 00099021001 OPERACIÓN E75 TRANSFERENCIA DE LA CUENTA FISCAL BUN A LA CUT EN MN TRANSF.FDOS.A SOLICITUD DEL G.A.M. PUCARA SG.NOTA CITE GAM-PCR MAE 189/2018 A CTA.3987 CUT LBRTA.00099021001</t>
  </si>
  <si>
    <t>TRANSFERENCIA DEL EXTERIOR SEGUN SWIFT 00353 DE FECHA 11/01/2019 ORDENANTE: CONSULADO DE BOLIVIA EN MILAN LIB. 00010011102 MIN.RELACIONES EXTERIORES - GESTORIA CONSULAR LEY Nº 3108</t>
  </si>
  <si>
    <t>TRANSFERENCIA DEL EXTERIOR SEGUN SWIFT NO.354 DE FECHA 11/01/2019 ORDENANTE: CONSULADO DE BOLIVIA EN SEVILLA REF.: RECAUDACION GESTORIA CONSULAR DIC Y SALDOS SUPERAVITARIOS 2018 LIB. 00010011102 MIN.RELACIONES EXTERIORES - GESTORIA CONSULAR LEY Nº 3108</t>
  </si>
  <si>
    <t>TRANSFERENCIA DEL EXTERIOR SEGUN SWIFT 00356 DE FECHA 11/01/2019 ORDENANTE: CONSULADO DE BOLIVIA EN LIMA LIB. 00010011102 MIN.RELACIONES EXTERIORES - GESTORIA CONSULAR LEY Nº 3108</t>
  </si>
  <si>
    <t>REGULARIZACION DE TRANSFERENCIA DEL EXTERIOR SEGUN SWIFT 00302 DE FECHA 11/01/2019 ORDENANTE: EMBAJADA DE BOLIVIA PANAMA REF.: VENTA VALORES GESTORIA CONSULAR DICIEMBRE 2018 LIB. 00010011102 MIN.RELACIONES EXTERIORES - GESTORIA CONSULAR LEY Nº 3108</t>
  </si>
  <si>
    <t>REGULARIZACION DE TRANSFERENCIA DEL EXTERIOR SEGUN SWIFT 00218 DE FECHA 11/01/2019 ORDENANTE: EMBAJADA DE BOLIVIA EN LONDRES LIB. 00010011101 MRE-MIN.RELACIONES EXTERIORES-OTROS INGRESOS (0660-03C300)</t>
  </si>
  <si>
    <t>COBRO COSTOS DE PAPELERIA SEGUN TRANSFERENCIA DEL EXTERIOR POR ORDEN DE CONSULADO DE BOLIVIA EN MILAN LIB. 00010011102 MIN.RELACIONES EXTERIORES - GESTORIA CONSULAR LEY Nº 3108</t>
  </si>
  <si>
    <t>COBRO COSTOS DE PAPELERIA SEGUN TRANSFERENCIA DEL EXTERIOR POR ORDEN DE CONSULADO DE BOLIVIA EN SEVILLA REF.: RECAUDACION GESTORIA CONSULAR DIC Y SALDOS SUPERAVITARIOS 2018 LIB. 00010011102 MIN.RELACIONES EXTERIORES - GESTORIA CONSULAR LEY Nº 3108</t>
  </si>
  <si>
    <t>COBRO COSTOS DE PAPELERIA SEGUN TRANSFERENCIA DEL EXTERIOR POR ORDEN DE HERCO COMUSTIBLES S.A. LIB. 00513062001 YPFB-OPERACIONES PLANTA DE SEPARACION DE LIQUIDOS RIO GRANDE</t>
  </si>
  <si>
    <t>COBRO COSTOS DE PAPELERIA SEGUN TRANSFERENCIA DEL EXTERIOR POR ORDEN DE CONSULADO DE BOLIVIA EN LIMA LIB. 00010011102 MIN.RELACIONES EXTERIORES - GESTORIA CONSULAR LEY Nº 3108</t>
  </si>
  <si>
    <t>COBRO COSTOS DE PAPELERIA POR REGULARIZACION DE TRANSFERENCIA DEL EXTERIOR POR ORDEN DE EMBAJADA DE BOLIVIA PANAMA REF.: VENTA VALORES GESTORIA CONSULAR DICIEMBRE 2018 LIB. 00010011102 MIN.RELACIONES EXTERIORES - GESTORIA CONSULAR LEY Nº 3108</t>
  </si>
  <si>
    <t>COBRO COSTOS DE PAPELERIA POR REGULARIZACION DE TRANSFERENCIA DEL EXTERIOR POR ORDEN DE EMBAJADA DE BOLIVIA EN LONDRES LIB. 00010011101 MRE-MIN.RELACIONES EXTERIORES-OTROS INGRESOS (0660-03C300)</t>
  </si>
  <si>
    <t>||TRANSFERENCIA DE FONDOS S/G MENSAJES SWIFT NROS. 00346 Y 00341 DE LA FECHA. (SECTOR PÚBLICO - SERVICIOS). DEBITO DE LA LIBRETA 00119012001 ADSIB, REPOSICION UTILES DE ESCRITORIO.</t>
  </si>
  <si>
    <t>A:00041014101 Débito Automático por incumplimiento del Gobierno Autónomo Municipal de Chimore (GAM CHI), al Convenio Intergubernativo (Equipos de Computación) de fecha 28 de agosto de 2017, suscrito entre el Ministerio de Desarrollo Productivo y Economía Plural y el GAM CHI para el programa “Educación con Revolución Tecnológica”.</t>
  </si>
  <si>
    <t>A:00041014101 Débito automático solicitado por el Ministerio de Desarrollo Productivo y Economía Plural (MIN DPEP) al Gobierno Autónomo Municipal de Santa Rosa del Abuná (GAM SRO), por incumplimiento de obligaciones emergentes del Convenio Intergubernativo (Equipos de Computación) del Programa “Educación con Revolución Tecnológica” de fecha 26 de octubre de 2017.</t>
  </si>
  <si>
    <t>A:00041014101 Débito Automático por incumplimiento del Gobierno Autónomo Municipal de Calacoto (GAM CAC), al Convenio Intergubernativo (Equipos de Computación) de fecha 12 de octubre de 2017, suscrito entre el Ministerio de Desarrollo Productivo y Economía Plural y el GAM CAC para el programa “Educación con Revolución Tecnológica”.</t>
  </si>
  <si>
    <t>A:00041014101 Débito Automático por incumplimiento del Gobierno Autónomo Municipal de Coripata (GAM CRI), al Convenio Intergubernativo (Equipos de Computación) de fecha 11 de octubre de 2017, suscrito entre el Ministerio de Desarrollo Productivo y Economía Plural y el GAM CRI para el programa “Educación con Revolución Tecnológica”.</t>
  </si>
  <si>
    <t>A:00041014101 Débito Automático por incumplimiento del Gobierno Autónomo Municipal de Chuquihuta Ayllu Jucumani (GAM JUC), al Convenio Intergubernativo (Equipos de Computación) de fecha 11 de septiembre de 2014, suscrito entre el Ministerio de Desarrollo Productivo y Economía Plural y el GAM JUC para el programa “Educación con Revolución Tecnológica”.</t>
  </si>
  <si>
    <t>TRANSFERENCIA DEL EXTERIOR SEGUN SWIFT 00359 DE FECHA 11/01/2019 ORDENANTE: EMBAJADA DE BOLIVIA EN BEIJING-CHINA LIB. 00010011102 MIN.RELACIONES EXTERIORES - GESTORIA CONSULAR LEY Nº 3108</t>
  </si>
  <si>
    <t>A:00373024104 TRANSFERENCIA DE RECURSOS AL FDI A FAVOR DE LAS UNIBOL, CORRESPONDIENTE AL MES DE NOVIEMBRE Y DICIEMBRE DE 2018, INFORME MEFP/VTCP/DGPOT/UPCFTGN/INF/Nº4/2019, HR 389-10-D.</t>
  </si>
  <si>
    <t>A:00373024101 TRANSFERENCIA DE RECURSOS PARA GASTOS DE FUNCIONAMIENTO DEL FDI, DICIEMBRE 2018. S/G /INFORME MEFP/VTCP/DGPOT/UPCFTGN/INF/Nº 3/2019. (H.R. 389-6-D)</t>
  </si>
  <si>
    <t>NUMERO DE LIBRETA CUT: 00291012009 OPERACIÓN E18 TRANSFERENCIA DEL SISTEMA FINANCIERO POR CUENTA DE TERCEROS A LA CUT EJECUCION DE BOLETA DE GARANTIA 1000113396 A SOLICITUD DE ABC</t>
  </si>
  <si>
    <t>||TRANSFERENCIA DE FONDOS SEGÚN NOTA EMPRESA NACIONAL DE ELECTRICIDAD CITE: ENDE-DGFN-11/6-18, RECIBIDA EN LA FECHA (TRAM-TSO-347) REF: TRANSFERENCIA DE RECURSOS PARA EFECTUAR PAGOS DEL PROYECTO. ABONO EN LA LIBRETA N° 00514019203 ENDE-DESEMB.BCB PROY PLANTA GEOT LAGUNA COLORADA</t>
  </si>
  <si>
    <t>COBRO COSTOS DE PAPELERIA SEGUN TRANSFERENCIA DEL EXTERIOR POR ORDEN DE EMBAJADA DE BOLIVIA EN BEIJING-CHINA LIB. 00010011102 MIN.RELACIONES EXTERIORES - GESTORIA CONSULAR LEY Nº 3108</t>
  </si>
  <si>
    <t>||TRANSFERENCIA DE FONDOS S/G. MENSAJES SWIFT NROS. 00383 Y 00382 DE LA FECHA. (SECTOR PÚBLICO - SOBREVUELOS). DEBITO DE LA LIBRETA 00117012001 DGAC, REPOSICION UTILES DE ESCRITORIO.</t>
  </si>
  <si>
    <t>00660072001 DEPOSITO DE EFECTIVO, DEPOSITANTE: MANUEL DONATO SELIZ TICONA - ORGANO JUDICIAL, CONCEPTO: DEVOLUCION DE VIATICOS, CUENTA DE DEPOSITO: CUENTA UNICA DEL TESORO</t>
  </si>
  <si>
    <t>00099021001 DEPOSITO DE EFECTIVO, DEPOSITANTE: GOBIERNO AUTONOMO MUNICIPAL DE VILLA MOJOCOYA, CONCEPTO: DEVOLUCION DE SALDOS NO EJECUTADOS DEL BONO DE DISCAPACIDAD, CUENTA DE DEPOSITO: CUENTA UNICA DEL TESORO</t>
  </si>
  <si>
    <t>00099021001 DEPOSITO DE EFECTIVO, DEPOSITANTE: SEGUNDA DIVISION DEL EJERCITO, CONCEPTO: REVERSION SERVICIOS BASICOS MES DICIEMBRE 2018, CUENTA DE DEPOSITO: CUENTA UNICA DEL TESORO</t>
  </si>
  <si>
    <t>00099021001 DEPOSITO DE EFECTIVO, DEPOSITANTE: IVETT PATRICIA CHAVEZ CRUZ, CONCEPTO: DEVOLUCION PARCIAL POR LA COMPRA DE SOAT DE LOS VEHICULOS DEL MINISTERIO DE OBRAS PUBLICAS SERVICIOS, CUENTA DE DEPOSITO: CUENTA UNICA DEL TESORO</t>
  </si>
  <si>
    <t>00234014201 DEPOSITO DE EFECTIVO, DEPOSITANTE: DIRECCION ADMINISTRATIVA-SERGEOMIN, CONCEPTO: DEVOLUCION AL C-31 N° 574, PARTIDA N° 31110, CUENTA DE DEPOSITO: CUENTA UNICA DEL TESORO</t>
  </si>
  <si>
    <t>00670012002 DEPOSITO DE EFECTIVO, DEPOSITANTE: ROXANA YBERNEGARAY PONCE, CONCEPTO: DEVOLUCION DE VIATICOS DE LA LIC  ROXANA YBERNEGARAY PONCE, CUENTA DE DEPOSITO: CUENTA UNICA DEL TESORO</t>
  </si>
  <si>
    <t>00590012001 DEPOSITO DE EFECTIVO, DEPOSITANTE: LEYDA ISABEL GUACHALLA GUTIERREZ, CONCEPTO: DEVOLUCION  NO EJECUTADO, CUENTA DE DEPOSITO: CUENTA UNICA DEL TESORO</t>
  </si>
  <si>
    <t>00010011102 DEPOSITO DE EFECTIVO, DEPOSITANTE: EMBAJADA DE BOLIVIA EN LA HABANA CUBA, CONCEPTO: RECAUDACIONES GESTORIA LA HABANA CUBA POR NOV Y DIC, CUENTA DE DEPOSITO: CUENTA UNICA DEL TESORO</t>
  </si>
  <si>
    <t>00099021001 DEPOSITO DE EFECTIVO, DEPOSITANTE: OCTAVA DIVISION DE EJERCITO, CONCEPTO: C-31 REVERSION AGUA DIC/18, CUENTA DE DEPOSITO: CUENTA UNICA DEL TESORO</t>
  </si>
  <si>
    <t>00099021001 DEPOSITO DE EFECTIVO, DEPOSITANTE: OCTAVA DIVISION DE EJERCITO, CONCEPTO: C-31 REVERSION TELEFONICA DIC/18, CUENTA DE DEPOSITO: CUENTA UNICA DEL TESORO</t>
  </si>
  <si>
    <t>00020031101 DEPOSITO DE EFECTIVO, DEPOSITANTE: OCTAVA DIVISION DE EJERCITO, CONCEPTO: C-31,6361 RETENCION PARA FORM. 570, 410, CUENTA DE DEPOSITO: CUENTA UNICA DEL TESORO</t>
  </si>
  <si>
    <t>00020031101 DEPOSITO DE EFECTIVO, DEPOSITANTE: OCTAVA DIVISION DE EJERCITO, CONCEPTO: C-31,6361 RETENCION PARA FORM. 570,410, CUENTA DE DEPOSITO: CUENTA UNICA DEL TESORO</t>
  </si>
  <si>
    <t>00099021001 DEPOSITO DE EFECTIVO, DEPOSITANTE: JOSE JORDAN FLORES, CONCEPTO: REVERSION SOBRANTES SER BASICOS ENERGIA ELECTRICA COMPROBANTE 6051, CUENTA DE DEPOSITO: CUENTA UNICA DEL TESORO</t>
  </si>
  <si>
    <t>00099021001 DEPOSITO DE EFECTIVO, DEPOSITANTE: FREDDY FELIPE MAMANI, CONCEPTO: PREVENTIVO # 2765, CUENTA DE DEPOSITO: CUENTA UNICA DEL TESORO</t>
  </si>
  <si>
    <t>00046021109 DEPOSITO DE EFECTIVO, DEPOSITANTE: MIRIAM LARA MEDINA, CONCEPTO: REVERSION DE SALDO NO UTILIZADO, CUENTA DE DEPOSITO: CUENTA UNICA DEL TESORO</t>
  </si>
  <si>
    <t>00099021001 DEPOSITO DE EFECTIVO, DEPOSITANTE: LUZ MERY ALFARO UZQUEDA, CONCEPTO: DEVOLUCION POR DOBLE PERCEPCION, CUENTA DE DEPOSITO: CUENTA UNICA DEL TESORO</t>
  </si>
  <si>
    <t>00046024205 DEPOSITO DE EFECTIVO, DEPOSITANTE: LISZET CAROLINA PINTO PAREDES, CONCEPTO: REVERSION DE SALDO, CUENTA DE DEPOSITO: CUENTA UNICA DEL TESORO</t>
  </si>
  <si>
    <t>00599042001 DEPOSITO DE EFECTIVO, DEPOSITANTE: LIMBER CARABALLO SANCHES, CONCEPTO: DEVOLUCION DE FONDOS EN AVANCE ASIGNADOS PARA LA COMPRA DE MATERIA PRIMA, CUENTA DE DEPOSITO: CUENTA UNICA DEL TESORO</t>
  </si>
  <si>
    <t>00099021001 DEPOSITO DE EFECTIVO, DEPOSITANTE: JOSE LUIS ACEBEDO ALIAGA, CONCEPTO: EXCEDENTE POR SERVICIO DE LLAMADAS TELEFONICAS MOVIL, CUENTA DE DEPOSITO: CUENTA UNICA DEL TESORO</t>
  </si>
  <si>
    <t>00099021001 DEPOSITO DE EFECTIVO, DEPOSITANTE: MARCOS ORMACHEA ARAYA, CONCEPTO: DEVOLUCION DE SALDO NO UTILIZADO EN PASAJES, CUENTA DE DEPOSITO: CUENTA UNICA DEL TESORO</t>
  </si>
  <si>
    <t>00041044201 DEPOSITO DE EFECTIVO, DEPOSITANTE: MILENKA FLORES, CONCEPTO: DEVOLUCION DE FONDOS NO UTILIZADOS, CUENTA DE DEPOSITO: CUENTA UNICA DEL TESORO</t>
  </si>
  <si>
    <t>00099021001 DEPOSITO DE EFECTIVO, DEPOSITANTE: MIGUEL ANGEL CORONADO SANJINES, CONCEPTO: REVERSION POR SALDOS DE SERVICIOS BASICOS MES DICIEMBRE 2018, CUENTA DE DEPOSITO: CUENTA UNICA DEL TESORO</t>
  </si>
  <si>
    <t>00020031101 DEPOSITO DE EFECTIVO, DEPOSITANTE: ERICK HENRY GARAY TORREZ, CONCEPTO: REVERSION POR CONCEPTO DE VIATICOS VIAJE A LA REPUBLICA DEL BRASIL, CUENTA DE DEPOSITO: CUENTA UNICA DEL TESORO</t>
  </si>
  <si>
    <t>00099021001 DEPOSITO DE EFECTIVO, DEPOSITANTE: CAERO CASTRO JOSE DAVID, CONCEPTO: DEVOLUCION POR MULTA PROCESO DE ADQUISICION DE MATERIALES DE CONSTRUCCION SEDE SOCIAL TACUARAL, CUENTA DE DEPOSITO: CUENTA UNICA DEL TESORO</t>
  </si>
  <si>
    <t>00099021001 DEPOSITO DE EFECTIVO, DEPOSITANTE: CAERO CASTRO JOSE DAVID, CONCEPTO: DEV.  MULTA PROCESOS DE ADQUISICION DE MAT DE CONST  P/AMPLIACION SEDE SOCIAL SIND. COPACABANA  ALTO, CUENTA DE DEPOSITO: CUENTA UNICA DEL TESORO</t>
  </si>
  <si>
    <t>00099021001 DEP.DE CHEQ.AJENOS,RET.DE CAM.,CONCEPTO: DEVOLUCION DE RECURSOS NO EJECUTADOS,DEP.: INE-PFCEBIPBE , PROCEDENCIA: BANCO UNION S.A., CHEQUE: 3334, FECHA DE EMISION:14/01/2019</t>
  </si>
  <si>
    <t>00046024403 DEP.DE CHEQ.AJENOS,RET.DE CAM.,CONCEPTO: DEP. PAGO SERVICIO DE INTERNET,DEP.: G.A.M. SANTIAGO DE ANDAMARCA , PROCEDENCIA: BANCO UNION S.A., CHEQUE: 4000, FECHA DE EMISION:07/01/2019</t>
  </si>
  <si>
    <t>00046024103 DEP.DE CHEQ.AJENOS,RET.DE CAM.,CONCEPTO: DEP. PAGO SERVICIO DE INTERNET,DEP.: G.A.M. SANTIAGO DE ANDAMARCA , PROCEDENCIA: BANCO UNION S.A., CHEQUE: 4001, FECHA DE EMISION:07/01/2019</t>
  </si>
  <si>
    <t>00290012001 DEP.DE CHEQ.AJENOS,RET.DE CAM.,CONCEPTO: DEP POR MULTAS Y ATRASOS DE CONSULTORES DE LINEA GDPT/DICIEMBRE -2018 S/G C-31 SIP N° 1,DEP.: SERVICIOS DE IMPUESTOS NACIONALES , PROCEDENCIA: BANCO UNION S.A., CHEQUE: 5245, FECHA DE EMISION:09/01/2019</t>
  </si>
  <si>
    <t>00290012001 DEP.DE CHEQ.AJENOS,RET.DE CAM.,CONCEPTO: DEP AUXILIAR EXCEDENTE CAMPAÑA CHILE HAITI GESTION-2010 S/G C-31 SIP N° 3,DEP.: SERVICIOS DE IMPUESTOS NACIONALES , PROCEDENCIA: BANCO UNION S.A., CHEQUE: 5247, FECHA DE EMISION:09/01/2019</t>
  </si>
  <si>
    <t>00290012001 DEP.DE CHEQ.AJENOS,RET.DE CAM.,CONCEPTO: DEP DE FONDOS EN GARANTIA -2013 DAVID F PORTILLO MORALES DE RES DE CONTRATO S/G C-31 SIP N° 4,DEP.: SERVICIOS DE IMPUESTOS NACIONALES</t>
  </si>
  <si>
    <t>00099021001 DEP.DE CHEQ.AJENOS,RET.DE CAM.,CONCEPTO: SARAVIA GONZALES AMILCAR RODRIGO,DEP.: BANCO UNION SA , PROCEDENCIA: BANCO UNION S.A., CHEQUE: 160289, FECHA DE EMISION:14/01/2019</t>
  </si>
  <si>
    <t>00010011102 DEP.DE CHEQ.AJENOS,RET.DE CAM.,CONCEPTO: REC. GESTORIA CONSULAR POCITOS-ARGENTINA,DEP.: CONSULADO DE BOLIVIA EN POCITOS-ARG , PROCEDENCIA: BANCO UNION S.A., CHEQUE: 1334, FECHA DE EMISION:14/01/2019</t>
  </si>
  <si>
    <t>00572012001 DEP.DE CHEQ.AJENOS,RET.DE CAM.,CONCEPTO: FLORES AULATE RENE,DEP.: BANCO UNION SA , PROCEDENCIA: BANCO UNION S.A., CHEQUE: 160290, FECHA DE EMISION:14/01/2019</t>
  </si>
  <si>
    <t>00099021001 DEP.DE CHEQ.AJENOS,RET.DE CAM.,CONCEPTO: HUANCA ANCASI GLORIA,DEP.: BANCO UNION SA , PROCEDENCIA: BANCO UNION S.A., CHEQUE: 160291, FECHA DE EMISION:14/01/2019</t>
  </si>
  <si>
    <t>00010011102 DEP.DE CHEQ.AJENOS,RET.DE CAM.,CONCEPTO: REC. GESTORIA CONSULAR PUNO-PERU OCT. Y NOV.,DEP.: CONSULADO DE BOLIVIA EN PUNO-PERU , PROCEDENCIA: BANCO UNION S.A., CHEQUE: 1332, FECHA DE EMISION:14/01/2019</t>
  </si>
  <si>
    <t>00680012001 DEP.DE CHEQ.AJENOS,RET.DE CAM.,CONCEPTO: DEVOLUCION DE VIATICOS,DEP.: CONTRALORIA GENERAL DEL ESTADO , PROCEDENCIA: BANCO UNION S.A., CHEQUE: 6039, FECHA DE EMISION:07/01/2019</t>
  </si>
  <si>
    <t>00680012001 DEP.DE CHEQ.AJENOS,RET.DE CAM.,CONCEPTO: DEVOLUCION DE PASAJE,DEP.: CONTRALORIA GENERAL DEL ESTADO , PROCEDENCIA: BANCO UNION S.A., CHEQUE: 6038, FECHA DE EMISION:07/01/2019</t>
  </si>
  <si>
    <t>00020031101 DEPOSITO DE EFECTIVO, DEPOSITANTE: OCTAVA DIVISION DE EJERCITO, CONCEPTO: C-31, 6361 RETENCION PARA FORM. 570,410, CUENTA DE DEPOSITO: CUENTA UNICA DEL TESORO</t>
  </si>
  <si>
    <t>00099021001 DEPOSITO DE EFECTIVO, DEPOSITANTE: LAUREANA QUISPE VDA DE CANAVIRI, CONCEPTO: COBRO INDEBIDO DEL MES DICIEMBRE 2018, CUENTA DE DEPOSITO: CUENTA UNICA DEL TESORO</t>
  </si>
  <si>
    <t>00020031101 DEPOSITO DE EFECTIVO, DEPOSITANTE: OCTAVA DIVISION DE EJERCITO, CONCEPTO: C-31 6361 RETENCION PARA FORM 570.410, CUENTA DE DEPOSITO: CUENTA UNICA DEL TESORO</t>
  </si>
  <si>
    <t>00099021001 DEPOSITO DE EFECTIVO, DEPOSITANTE: EJERCITO DE BOLIVIA, CONCEPTO: REVERSION POR MONTO NO EJECUTADO EN TELEFONIA DE LA DIV 3 MES DE DICIEMBRE DE 2018, CUENTA DE DEPOSITO: CUENTA UNICA DEL TESORO</t>
  </si>
  <si>
    <t>00099021001 DEPOSITO DE EFECTIVO, DEPOSITANTE: BEATRIZ VICTORIA MURILLO GUTIERREZ, CONCEPTO: DOBLE PERCEPCION, CUENTA DE DEPOSITO: CUENTA UNICA DEL TESORO</t>
  </si>
  <si>
    <t>00099021001 DEPOSITO DE EFECTIVO, DEPOSITANTE: MINISTERIO DE DEPORTES-EVANS PINTO, CONCEPTO: DEVOLUCION SALDOS NO UTILIZADOS COPA ESTADO PLURINACIONAL DE BOLIVIA, CUENTA DE DEPOSITO: CUENTA UNICA DEL TESORO</t>
  </si>
  <si>
    <t>00099021001 DEPOSITO DE EFECTIVO, DEPOSITANTE: MINISTERIO DE DEPORTES-FERNANDO GOMEZ SANCHEZ P, CONCEPTO: DEVOLUCION SALDOS NO UTILIZADOS COPA ESTADO PLURINACIONAL DE BOLIVIA, CUENTA DE DEPOSITO: CUENTA UNICA DEL TESORO</t>
  </si>
  <si>
    <t>00099021001 DEPOSITO DE EFECTIVO, DEPOSITANTE: ESCUELA DE COMANDO Y ESTADO MAYOR, CONCEPTO: REVERSION POR CONCEPTO DE SERVICIOS TELEFONICOS MES DE DICIEMBRE 2018, CUENTA DE DEPOSITO: CUENTA UNICA DEL TESORO</t>
  </si>
  <si>
    <t>00099021001 DEPOSITO DE EFECTIVO, DEPOSITANTE: ESCUELA DE COMANDO Y ESTADO MAYOR, CONCEPTO: REVERSION POR CONCEPTO SERVICIO DE AGUA MES DE DICIEMBRE 2018, CUENTA DE DEPOSITO: CUENTA UNICA DEL TESORO</t>
  </si>
  <si>
    <t>00099021001 DEPOSITO DE EFECTIVO, DEPOSITANTE: ESCUELA DE COMANDO Y ESTADO MAYOR, CONCEPTO: REVERSION  POR CONCEPTO COMUNICACION MES DICIEMBRE 2018, CUENTA DE DEPOSITO: CUENTA UNICA DEL TESORO</t>
  </si>
  <si>
    <t>00099021001 DEPOSITO DE EFECTIVO, DEPOSITANTE: ESCUELA DE COMANDO Y ESTADO MAYOR, CONCEPTO: REVERSION POR CONCEPTO ENERGIA ELECTRICA MES DE DICIEMBRE 2018, CUENTA DE DEPOSITO: CUENTA UNICA DEL TESORO</t>
  </si>
  <si>
    <t>00020011103 DEPOSITO DE EFECTIVO, DEPOSITANTE: CN DAEN JOSE ANTONIO SALAZAR HERRERA (RIBB), CONCEPTO: REVERSION PASAJE A LA LOCALIDAD DE PUERTO QUIJARRO-SANTA CRUZ CON N° DE PREVENTIVO 9286, CUENTA DE DEPOSITO: CUENTA UNICA DEL TESORO</t>
  </si>
  <si>
    <t>00099021001 DEPOSITO DE EFECTIVO, DEPOSITANTE: ANGELA CAPA RAMOS, CONCEPTO: DEVOLUCION DE GASTOS POR VIATICOS DEL  C-31    931, CUENTA DE DEPOSITO: CUENTA UNICA DEL TESORO</t>
  </si>
  <si>
    <t>VENTA DE DIVISAS CON TRANSFERENCIA DE FONDOS A SOLICITUD DE DIRECCION ESTRATEGICA DE REIVINDICACION MARITIMA DIREMAR SEGUN SOLICITUD 7068 REF: PAGO POR SERVICIO DE CONSULTORIA INTERNACIONAL POR PRODUCTO PARA ANALISIS TECNICO Y OPINION INDEPENDIENTE DE VALIDACION Y RESPALDO DE ESTUDIOS TECNICOS COMPL LIB. 00099021001 TGN-RECURSOS ORDINARIOS (3987) POR DIFERENCIAL CAMBIARIO</t>
  </si>
  <si>
    <t>VENTA DE DIVISAS CON TRANSFERENCIA DE FONDOS A SOLICITUD DE DIRECCION ESTRATEGICA DE REIVINDICACION MARITIMA DIREMAR SEGUN SOLICITUD 7068 REF: PAGO POR SERVICIO DE CONSULTORIA INTERNACIONAL POR PRODUCTO PARA ANALISIS TECNICO Y OPINION INDEPENDIENTE DE VALIDACION Y RESPALDO DE ESTUDIOS TECNICOS COMPL LIB. 00099021001 TGN-RECURSOS ORDINARIOS (3987)</t>
  </si>
  <si>
    <t>TRANSFERENCIA DEL EXTERIOR SEGUN SWIFT NO.476 DE FECHA 14/01/2019 ORDENANTE: THE EMBASSY OF BOLIVIA (SUECIA) REF.: GESTORIA CONSULAR DIC 2018 Y SALDOS LIB. 00010011102 MIN.RELACIONES EXTERIORES - GESTORIA CONSULAR LEY Nº 3108</t>
  </si>
  <si>
    <t>COBRO COSTOS DE PAPELERIA SEGUN TRANSFERENCIA DEL EXTERIOR POR ORDEN DE THE EMBASSY OF BOLIVIA (SUECIA) REF.: GESTORIA CONSULAR DIC 2018 Y SALDOS LIB. 00010011102 MIN.RELACIONES EXTERIORES - GESTORIA CONSULAR LEY Nº 3108</t>
  </si>
  <si>
    <t>COBRO COSTOS DE PAPELERIA SEGUN TRANSFERENCIA DEL EXTERIOR POR ORDEN DE SOLGAS S.A. (LIMA PERU) LIB. 00513062001 YPFB-OPERACIONES PLANTA DE SEPARACION DE LIQUIDOS RIO GRANDE</t>
  </si>
  <si>
    <t>NUMERO DE LIBRETA CUT: 00990201001 OPERACIÓN E75 TRANSFERENCIA DE LA CUENTA FISCAL BUN A LA CUT EN MN TRANSF.FDOS.A SOLICITUD DE LA UNIV.SAN FRANCISCO XAVIER SG.NOTA ADM.FCA OF.0018 A CTA.3987 CUT LBRTA.00990201001</t>
  </si>
  <si>
    <t>NUMERO DE LIBRETA CUT: 00990204115 OPERACIÓN E75 TRANSFERENCIA DE LA CUENTA FISCAL BUN A LA CUT EN MN TRANSF.FDOS.A SOLICITUD DEL G.A.M. ORURO SG.NOTA TESORERIA TR-S 001-19 A CTA.3987 CUT LBRTA.00990204115</t>
  </si>
  <si>
    <t>||REGULARIZACION COMISIONES POR TRANSNFERENCIAS DE FONDOS AL EXTERIOR POR PAGO DE CARTA DE CREDITO I-2017-026 SEGUN CBTE. ADJUNTO LIB. 00597019201 INDUSTRIALIZACION DE LOS RECURSOS EVAPORITICOS REF.: COM. PAGO LC I-2017-026</t>
  </si>
  <si>
    <t>COBRO DE||COSTO UTILES DE ESCRITORIO POR LA ELABORACION DEL COMPROBANTE CONTABLE NRO. 0944879 DE LA FECHA DE LA LIB. N° 00099021001 TGN RECURSOS ORDINARIOS MONEDA NACIONAL COSTO UTILES DE ESCRITORIO</t>
  </si>
  <si>
    <t>||TRANSFERENCIA DE FONDOS SEGUN CITE: MEFP/VTCP/DGCP/UODP-62/2019 DEL MEFP RECIBIDA EN LA FECHA (TRAM-TSO-363) REF: PAGO VENCIMIENTO CLAVE DE PIZARRA TGNU1G04, EQUIVALENTE A UFV 52.500.000,00 T/C UFV 2,29193 DE LA LIBRETA N° 00099021001 TGN RECURSOS ORDINARIOS -MONEDA NACIONAL</t>
  </si>
  <si>
    <t>TRANSFERENCIA DEL EXTERIOR SEGUN SWIFT NO.509 DE FECHA 14/01/2019 ORDENANTE: CONSULADO GENL DE BOLIVIA EN HOSTON REF.: GESTORIA CONSULAR DICIEMBRE 2018 LIB. 00010011102 MIN.RELACIONES EXTERIORES - GESTORIA CONSULAR LEY Nº 3108</t>
  </si>
  <si>
    <t>TRANSFERENCIA DEL EXTERIOR SEGUN SWIFT 00475 DE FECHA 14/01/2019 ORDENANTE: CONSULADO DE BOLIVIA CL SANTIAGO REF.: GESTORIA CONSULAR LIB. 00010011102 MIN.RELACIONES EXTERIORES - GESTORIA CONSULAR LEY Nº 3108</t>
  </si>
  <si>
    <t>De: 00099024113 Transferencia en cumplimiento al DS N°0913 de 15/06/2011 y el Convenio Intergubernativo de Financiamiento UPRE-CIF-IG/430/2015, suscrito entre la UPRE y el GAM de San Julián, Proyecto “Construcción Modulo Unidad Educativa Guillermo Jordán”, correspondiente al pago de la planilla Nº4, según la UPRE.</t>
  </si>
  <si>
    <t>De: 00099024113 Transferencia en cumplimiento al DS N°0913 de 15/06/2011 y el Convenio Intergubernativo de Financiamiento UPRE-CIF-IG 906/2017, suscrito entre la UPRE y el GAM de Puna (Villa Talavera), Proyecto “Construcción Unidad Educativa José María Linares C”, correspondiente al pago de la planilla Nº3, según la UPRE.</t>
  </si>
  <si>
    <t>||TRANSFERENCIA DE FONDOS S/G. MENSAJE SWIFT NROS. 00466 DE LA FECHA. (SECTOR PÚBLICO - SOBREVUELOS). DEBITO DE LA LIBRETA 00117012001 DGAC, REPOSICION UTILES DE ESCRITORIO.</t>
  </si>
  <si>
    <t>||TRANSFERENCIA DE FONDOS S/G. MENSAJES SWIFT NROS. 00464 Y 00471 DE LA FECHA. (SECTOR PÚBLICO - SERVICIOS). DEBITO DE LA LIBRETA 00119012001 ADSIB, REPOSICION UTILES DE ESCRITORIO.</t>
  </si>
  <si>
    <t>COBRO COSTOS DE PAPELERIA SEGUN TRANSFERENCIA DEL EXTERIOR POR ORDEN DE CONSULADO DE BOLIVIA CL SANTIAGO REF.: GESTORIA CONSULAR LIB. 00010011102 MIN.RELACIONES EXTERIORES - GESTORIA CONSULAR LEY Nº 3108</t>
  </si>
  <si>
    <t>COBRO COSTOS DE PAPELERIA SEGUN TRANSFERENCIA DEL EXTERIOR POR ORDEN DE CONSULADO GENL DE BOLIVIA EN HOSTON REF.: GESTORIA CONSULAR DICIEMBRE 2018 LIB. 00010011102 MIN.RELACIONES EXTERIORES - GESTORIA CONSULAR LEY Nº 3108</t>
  </si>
  <si>
    <t>De: 00099024113 Transferencia en cumplimiento al DS N°0913 de 15/06/2011 y el Convenio Intergubernativo de Financiamiento UPRE-CIF-IG 052/2018, suscrito entre la UPRE y el GAD de Oruro, Proyecto “Construcción Unidad Educativa Ernesto Guevara de la Serna Municipio Oruro”, correspondiente al pago de la planilla Nº5, según la UPRE.</t>
  </si>
  <si>
    <t>De: 00099024113 Transferencia en cumplimiento al DS N°0913 de 15/06/2011 y el Convenio Intergubernativo de Financiamiento UPRE-CIF-IG 1101/2017, suscrito entre la UPRE y el GAM de Warnes, Proyecto “Const. Guardería Municipal Julia Katan de Said Warnes”, correspondiente al pago de la planilla Nº1, según la UPRE.</t>
  </si>
  <si>
    <t>De: 00099024113 Transferencia en cumplimiento al DS N°0913 de 15/06/2011 y el Convenio Intergubernativo de Financiamiento UPRE-CIF-IG/467/2015, suscrito entre la UPRE y el GAM de Moro Moro, Proyecto “Construcción Modulo Educativo Eloy Peña Cuellar - Moro Moro”, correspondiente al pago de la planilla Nº1, según la UPRE.</t>
  </si>
  <si>
    <t>De: 00099024113 Transferencia en cumplimiento al DS N°0913 de 15/06/2011 y el Convenio Intergubernativo de Financiamiento UPRE-CIF-IG 028/2018, suscrito entre la UPRE y el GAM de Machacamarca, Proyecto “Const. Centro de Salud Machacamarca - Machacamarca”, correspondiente al pago de la planilla Nº6, según la UPRE.</t>
  </si>
  <si>
    <t>De: 00099024113 Transferencia en cumplimiento al DS N°0913 de 15/06/2011 y el Convenio Intergubernativo de Financiamiento UPRE-CIF-IG 0138/2018, suscrito entre la UPRE y el GAM de Villa Tunari, Proyecto “Const. 8 Aulas, Tinglado, Gradería y Recarpetado de Cancha Múltiple U.E. Villa Nueva - D 4 Villa Tunari”, correspondiente al pago de la planilla Nº2, según la UPRE.</t>
  </si>
  <si>
    <t>De: 00099024113 Transferencia en cumplimiento al DS N°0913 de 15/06/2011 y el Convenio Intergubernativo de Financiamiento UPRE-CIF-IG 0150/2018, suscrito entre la UPRE y el GAM de Villa Tunari, Proyecto “Const. 8 Aulas U.E. Jatum Pampa - D 10 Villa Tunari”, correspondiente al pago de la planilla Nº4, según la UPRE.</t>
  </si>
  <si>
    <t>De: 00099024113 Transferencia en cumplimiento al DS N°0913 de 15/06/2011 y el Convenio Intergubernativo de Financiamiento UPRE-CIF-IG 1114/2017, suscrito entre la UPRE y el GAM de Irupana (Villa de Lanza), Proyecto “Construcción Coliseo Cerrado Comunidad Lambate - Irupana”, correspondiente al pago de la planilla Nº4, según la UPRE.</t>
  </si>
  <si>
    <t>NUMERO DE LIBRETA CUT: 00099021001 OPERACIÓN E18 TRANSFERENCIA DEL SISTEMA FINANCIERO POR CUENTA DE TERCEROS A LA CUT Pago pension por riesgos profesionales</t>
  </si>
  <si>
    <t>De: 00099024113 Transferencia en cumplimiento al DS N°0913 de 15/06/2011 y el Convenio Intergubernativo de Financiamiento UPRE-CIF-IG 1082/2017, suscrito entre la UPRE y la GAM de Palos Blancos, Proyecto “Construcción Mercado Municipal de Palos Blancos”, correspondiente al pago de la planilla Nº2, según la UPRE.</t>
  </si>
  <si>
    <t>De: 00099024113 Transferencia en cumplimiento al DS N°0913 de 15/06/2011 y el Convenio Intergubernativo de Financiamiento UPRE-CIF-IG 1096/2017 y UPRE-ADENDA-005/2018, suscrito entre la UPRE y el GAM Buena Vista, Proyecto “Const. Unidad Educativa Caranda - Municipio de Buena Vista”, correspondiente al pago de la planilla Nº2, según la UPRE.</t>
  </si>
  <si>
    <t>De: 00099024113 Transferencia en cumplimiento al DS N°0913 de 15/06/2011 y el Convenio Intergubernativo de Financiamiento UPRE-CIF-IG 413/2017, suscrito entre la UPRE y el GAM de Villazón, Proyecto “Construcción Unidad Educativa 6 de Junio “B””, correspondiente al pago de la planilla Nº3, según la UPRE.</t>
  </si>
  <si>
    <t>De: 00099024113 Transferencia en cumplimiento al DS N°0913 de 15/06/2011 y el Convenio Intergubernativo de Financiamiento UPRE-CIF-IG 022/2018, suscrito entre la UPRE y la GAM Santiago de Huari, Proyecto “Const. Unidad Educativa Técnico Humanístico Urmiri de Quillacas - Urmiri de Quillacas", correspondiente al pago de la planilla Nº2, según la UPRE.</t>
  </si>
  <si>
    <t>De: 00099024113 Transferencia en cumplimiento al DS N°0913 de 15/06/2011 y el Convenio Intergubernativo de Financiamiento UPRE-CIF-IG/132-A/2017, suscrito entre la UPRE y la Universidad Técnica de Oruro, Proyecto “Construcción Bloque Laboratorios Carrera Ingeniería Química FNI - UTO", correspondiente al pago de la planilla Nº2, según la UPRE.</t>
  </si>
  <si>
    <t>De: 00099024113 Transferencia en cumplimiento al DS N°0913 de 15/06/2011 y el Convenio Intergubernativo de Financiamiento UPRE-CIF-IG/425/2016, suscrito entre la UPRE y la GAM de Potosí, Proyecto “Construcción Unidad Educativa Técnico Humanístico Warisata D-12”, correspondiente al pago parcial de la planilla Nº16, según la UPRE.</t>
  </si>
  <si>
    <t>NUMERO DE LIBRETA CUT: 00099021001 OPERACIÓN E18 TRANSFERENCIA DEL SISTEMA FINANCIERO POR CUENTA DE TERCEROS A LA CUT TRANSFERENCIA DE FONDOS PO PAGO ACREEDORES ORGANISMOS SINDICALES A SOLICITUD AFP FUTURO DE BOLIVIA</t>
  </si>
  <si>
    <t>||TRANSFERENCIA DE FONDOS S/G. MENSAJES SWIFT NROS. 00518 Y 00520 DE LA FECHA. (SECTOR PÚBLICO - SOBREVUELOS). DEBITO DE LA LIBRETA 00117012001 DGAC, REPOSICION UTILES DE ESCRITORIO.</t>
  </si>
  <si>
    <t>||TRANSFERENCIA DE FONDOS S/G. MENSAJES SWIFT NROS. 00517 Y 00519 DE LA FECHA. (SECTOR PÚBLICO - SERVICIOS) DEBITO DE LA LIBRETA 00119012001 ADSIB, REPOSICION UTILES DE ESCRITORIO.</t>
  </si>
  <si>
    <t>||TRANSFERENCIA DE FONDOS S/G. MENSAJE SWIFT NRO. 00470 Y CORREOS ELECTRÓNICOS DE LA DGAC Y AASANA DE LA FECHA. (SECTOR PÚBLICO - SOBREVUELOS). DEBITO DE LA LIBRETA 00117012001 DGAC, REPOSICION UTILES DE ESCRITORIO.</t>
  </si>
  <si>
    <t>||COMISION TRANSFERENCIA FDOS.AL EXTERIOR 0,10% S/USD82.500.-,REEMB.GSTS.COMUNICACION BS220.-Y EMISION COMP.CONTABLE BS50.-REF.:PAGO 2 LC I-2017-053 P/C ENVIBOL A/F TIAMA,EN COMPL.A COMP.944908,14/01/19. LIB.00132079201 SEDEM-PLANTA ENVASES DE VIDRIO CHUQ.MUN.ZUDAÑEZ REF.:COMIS.PAGO 2 LC I-2017-053</t>
  </si>
  <si>
    <t>00099021001 DEPOSITO DE EFECTIVO, DEPOSITANTE: ESCONBOL, CONCEPTO: REVERSION  TELEFONIA MES DIC/18, CUENTA DE DEPOSITO: CUENTA UNICA DEL TESORO</t>
  </si>
  <si>
    <t>00099021001 DEPOSITO DE EFECTIVO, DEPOSITANTE: ESCONBOL, CONCEPTO: REVERSION ENERGIA ELECTRICA MES DIC/18, CUENTA DE DEPOSITO: CUENTA UNICA DEL TESORO</t>
  </si>
  <si>
    <t>00099021001 DEPOSITO DE EFECTIVO, DEPOSITANTE: RIS - 16 JORDAN, CONCEPTO: REVERSION DE SERVICIOS BASICOS ENERGIA Y TELEFONIA MES DIC/18, CUENTA DE DEPOSITO: CUENTA UNICA DEL TESORO</t>
  </si>
  <si>
    <t>00099021001 DEPOSITO DE EFECTIVO, DEPOSITANTE: RA-3 PISAGUA, CONCEPTO: REVERSION POR TELEFONIA, CUENTA DE DEPOSITO: CUENTA UNICA DEL TESORO</t>
  </si>
  <si>
    <t>00099021001 DEPOSITO DE EFECTIVO, DEPOSITANTE: DIV-6, CONCEPTO: REVERSION POR SERVICIOS BASICOS ENERGIA ELECTRICA, CUENTA DE DEPOSITO: CUENTA UNICA DEL TESORO</t>
  </si>
  <si>
    <t>00099021001 DEPOSITO DE EFECTIVO, DEPOSITANTE: MIN.DE EDUCACION-ANA GABRIELA LARA NAVARRO, CONCEPTO: DEVOLUCION DE PASAJES AEREOS DE FLORENCIO FERNANDEZ TRI-LP-TRI 2017 REUNION COMITE ACADEMICO, CUENTA DE DEPOSITO: CUENTA UNICA DEL TESORO</t>
  </si>
  <si>
    <t>00099021001 DEPOSITO DE EFECTIVO, DEPOSITANTE: MARIA ROSA VARGAS LAIME, CONCEPTO: DEVOLUCION DE DOBLE PERCEPCION DE SALARIO, CUENTA DE DEPOSITO: CUENTA UNICA DEL TESORO</t>
  </si>
  <si>
    <t>00512022001 DEPOSITO DE EFECTIVO, DEPOSITANTE: FERNANDO QUISPE CONDORI, CONCEPTO: DEVOLUCION DE EXCEDENTE PREVENTIVO N° 819, CUENTA DE DEPOSITO: CUENTA UNICA DEL TESORO</t>
  </si>
  <si>
    <t>00512022001 DEPOSITO DE EFECTIVO, DEPOSITANTE: FERNANDO QUISPE CONDORI, CONCEPTO: DEVOLUCION DE EXCEDENTE PREVENTIVO N° 818, CUENTA DE DEPOSITO: CUENTA UNICA DEL TESORO</t>
  </si>
  <si>
    <t>00099021001 DEPOSITO DE EFECTIVO, DEPOSITANTE: RAQUEL CHOQUE CHOQUEHUANCA, CONCEPTO: DEVOLUCION DE AGUINALDO, CUENTA DE DEPOSITO: CUENTA UNICA DEL TESORO</t>
  </si>
  <si>
    <t>00099021001 DEPOSITO DE EFECTIVO, DEPOSITANTE: MARIANA ELSIE MACHICAO ELIAS, CONCEPTO: DEVOLUCION DEPÓSITO DOS DUODECIMAS DE AGUINALDO, CUENTA DE DEPOSITO: CUENTA UNICA DEL TESORO</t>
  </si>
  <si>
    <t>00221012001 DEPOSITO DE EFECTIVO, DEPOSITANTE: JUAN SEVERO QUISPE RAMIREZ, CONCEPTO: DEVOLUCION DE PAGO REFRIGERIO LIC. JUAN SEVERO QUISPE RAMIREZ, CUENTA DE DEPOSITO: CUENTA UNICA DEL TESORO</t>
  </si>
  <si>
    <t>00099021001 DEPOSITO DE EFECTIVO, DEPOSITANTE: EDIFICIO CONAVI COOPROPIETARIOS, CONCEPTO: PAGO EPSAS - DICIEMBRE - 2018, CUENTA DE DEPOSITO: CUENTA UNICA DEL TESORO</t>
  </si>
  <si>
    <t>00099021001 DEPOSITO DE EFECTIVO, DEPOSITANTE: MINISTERIO DE CULTURAS Y TURISMO, CONCEPTO: DEVOLUCION RETROACTIVO, CUENTA DE DEPOSITO: CUENTA UNICA DEL TESORO</t>
  </si>
  <si>
    <t>00099021001 DEPOSITO DE EFECTIVO, DEPOSITANTE: MINISTERIO DE SALUD FUENTE 41, CONCEPTO: DEVOLUCION, CUENTA DE DEPOSITO: CUENTA UNICA DEL TESORO</t>
  </si>
  <si>
    <t>00041011101 DEP.DE CHEQ.AJENOS,RET.DE CAM.,CONCEPTO: GACETA ELECTRONICA,DEP.: FUNDEMPRESA , PROCEDENCIA: BANCO BISA S.A., CHEQUE: 8395, FECHA DE EMISION:07/01/2019</t>
  </si>
  <si>
    <t>00041011101 DEP.DE CHEQ.AJENOS,RET.DE CAM.,CONCEPTO: DERECHO DE CONCESION,DEP.: FUNDEMPRESA , PROCEDENCIA: BANCO MERCANTIL SANTA CRUZ SA., CHEQUE: 6361, FECHA DE EMISION:07/01/2019</t>
  </si>
  <si>
    <t>00660012006 DEP.DE CHEQ.AJENOS,RET.DE CAM.,CONCEPTO: DEVOLUCION DE SALDO PASAJES NO UTILIZADOS,DEP.: ORGANO JUDICIAL - DISTRITO BENI , PROCEDENCIA: BANCO UNION S.A., CHEQUE: 842, FECHA DE EMISION:08/01/2019</t>
  </si>
  <si>
    <t>00287104105 DEP.DE CHEQ.AJENOS,RET.DE CAM.,CONCEPTO: DEPÓSITO DE CONTRAPARTES DEL GAM POCOATA,DEP.: FPS-OF CENTRAL , PROCEDENCIA: BANCO UNION S.A., CHEQUE: 994, FECHA DE EMISION:31/12/2018</t>
  </si>
  <si>
    <t>00099021001 DEP.DE CHEQ.AJENOS,RET.DE CAM.,CONCEPTO: DEVOLUCION SALDO NO EJECUTADO DE LA CTA 1-4669939 POR CIERRE DE GESTION 2018,DEP.: MINISTERIO DE TRABAJO , PROCEDENCIA: BANCO UNION S.A., CHEQUE: 171, FECHA DE EMISION:31/12/2018</t>
  </si>
  <si>
    <t>00283012001 DEP.DE CHEQ.AJENOS,RET.DE CAM.,CONCEPTO: PAGO POR DERECHOS DE EXPLOTACION DICIEMBRE 2018,DEP.: ALBO S.A. ALMACENERA BOLIVIANA S.A. , PROCEDENCIA: BANCO BISA S.A., CHEQUE: 13746, FECHA DE EMISION:15/01/2019</t>
  </si>
  <si>
    <t>00283012001 DEP.DE CHEQ.AJENOS,RET.DE CAM.,CONCEPTO: PAGO POR DERECHOS DE EXPLOTACION DICIEMBRE 2018,DEP.: ALBO S.A. ALMACENERA BOLIVIANA S.A. , PROCEDENCIA: BANCO BISA S.A., CHEQUE: 13745, FECHA DE EMISION:15/01/2019</t>
  </si>
  <si>
    <t>00099021001 DEPOSITO DE EFECTIVO, DEPOSITANTE: JAVIER FLORES MARIACA, CONCEPTO: DOBLE PERCEPCION, CUENTA DE DEPOSITO: CUENTA UNICA DEL TESORO</t>
  </si>
  <si>
    <t>00046057006 DEPOSITO DE EFECTIVO, DEPOSITANTE: MARIA EUGENIA CARDOZO LEDEZMA, CONCEPTO: DEVOLUCION POR  BECA   ( DIPLOMADO ), CUENTA DE DEPOSITO: CUENTA UNICA DEL TESORO</t>
  </si>
  <si>
    <t>00591012001 DEPOSITO DE EFECTIVO, DEPOSITANTE: NELSON AGUIRRE ALARCON, CONCEPTO: PAGO DE SERVICIO DE AGUA POTABLE, CUENTA DE DEPOSITO: CUENTA UNICA DEL TESORO</t>
  </si>
  <si>
    <t>00512022001 DEPOSITO DE EFECTIVO, DEPOSITANTE: SOLEDAD CORTEZ ESQUIVEL, CONCEPTO: GARANTIA DE PROPUESTA DE SERIEDAD ARRENDAMIENTO REGIONAL LA PAZ, CUENTA DE DEPOSITO: CUENTA UNICA DEL TESORO</t>
  </si>
  <si>
    <t>00512022001 DEPOSITO DE EFECTIVO, DEPOSITANTE: JULIAN CALLISAYA ARUQUIPA, CONCEPTO: DEVOLUCION DE EXCEDENTE PREVENTIVO N° 841, CUENTA DE DEPOSITO: CUENTA UNICA DEL TESORO</t>
  </si>
  <si>
    <t>00099021001 DEPOSITO DE EFECTIVO, DEPOSITANTE: BATALLON DE INGENIERIA  II GRAL FEDERICO ROMAN, CONCEPTO: REVERSION  SERVICIOS BASICOS TELEFONIA, CUENTA DE DEPOSITO: CUENTA UNICA DEL TESORO</t>
  </si>
  <si>
    <t>00099021001 DEPOSITO DE EFECTIVO, DEPOSITANTE: BATALLON DE INGENIERIA  II GRAL FEDERICO ROMAN, CONCEPTO: REVERSION SERVICIOS BASICOS ENERGIA ELECTRICA, CUENTA DE DEPOSITO: CUENTA UNICA DEL TESORO</t>
  </si>
  <si>
    <t>00155012001 DEPOSITO DE EFECTIVO, DEPOSITANTE: RONALD HUGO NEMER SAENZ, CONCEPTO: DEVOLUCION DE FONDOS EN AVANCE RECIBIDOS EN NOVIEMBRE 2018, CUENTA DE DEPOSITO: CUENTA UNICA DEL TESORO</t>
  </si>
  <si>
    <t>00591012001 DEPOSITO DE EFECTIVO, DEPOSITANTE: MI DULCE CABINITA, CONCEPTO: SERVICIOS BASICOS, CUENTA DE DEPOSITO: CUENTA UNICA DEL TESORO</t>
  </si>
  <si>
    <t>De: 00099024113 Transferencia en cumplimiento al DS N°0913 de 15/06/2011 y el Convenio Intergubernativo de Financiamiento UPRE-CIF-IG 1097/2017, suscrito entre la UPRE y el GAM de Cotagaita, Proyecto “Construcción Unidad Educativa Carlos Medinacelli de Cotagaita - Cotagaita”, correspondiente al pago de la planilla Nº3, según la UPRE.</t>
  </si>
  <si>
    <t>De: 00099024113 Transferencia en cumplimiento al DS N°0913 de 15/06/2011 y el Convenio Intergubernativo de Financiamiento UPRE-CIF-IG 582/2017, suscrito entre la UPRE y el GAM de Villazón, Proyecto “Construcción Unidad Educativa Carlos Villegas”, correspondiente al pago de la planilla Nº4, según la UPRE.</t>
  </si>
  <si>
    <t>VENTA DE DIVISAS CON TRANSFERENCIA DE FONDOS A SOLICITUD DE AUTORIDAD DE FISCALIZACION Y CONTROL DE PENSIONES Y SEGUROS SEGUN SOLICITUD 7072 REF: DEVENGADO DEL 7 PORCIENTO DE LA DEVOLUCION PARA EL PAGO A THE BRATTLE POR LA CONTRATACION DE UN ESPECIALISTA PROFESIONAL INTERNACIONAL EN INVERSIONES PARA LIB. 00099021001 TGN-RECURSOS ORDINARIOS (3987)</t>
  </si>
  <si>
    <t>VENTA DE DIVISAS A SOLICITUD DE YACIMIENTOS PETROLIFEROS FISCALES BOLIVIANOS SEGUN SOLICITUD 7079 REF: PAGO A SAMSUNG ENGINEERING SA POR SERVICIO DE OPERACION Y MANTENIMIENTO ASISTIDO DE LA PLANTA DE AMONIACO Y UREA QUINTA ADENDA NOVIEMBRE 2018 LIB. 00513062001 YPFB-OPERACIONES PLANTA DE SEPARACION DE LIQUIDOS RIO GRANDE</t>
  </si>
  <si>
    <t>VENTA DE DIVISAS A SOLICITUD DE YACIMIENTOS PETROLIFEROS FISCALES BOLIVIANOS SEGUN SOLICITUD 7081 REF: PAGO A SAMSUNG ENGINEERING POR SERVICIOS ADICIONALES EN LA EXTENSION DE PLAZO OMA Y PROVISION DE QUIMICOS OCTAVA ADENDA OCTUBRE 2018 LIB. 00513062001 YPFB-OPERACIONES PLANTA DE SEPARACION DE LIQUIDOS RIO GRANDE</t>
  </si>
  <si>
    <t>PAGO A IDA PRÉSTAMO 5003-BO VCTO. 15-01-2019 POR CUENTA DE TGN , NTI. 011676 VALOR 15-01-2019 CAPITAL USD 542.826,82 INTERESES USD 290.799,52 CTA. 3987 CUENTA UNICA DEL TESORO-3987 LIB. 00099021001 REF.: COMISIONES BANCARIAS</t>
  </si>
  <si>
    <t>PAGO A BIRF PRÉSTAMO 8552-BO VCTO. 15-01-2019 POR CUENTA DE TGN , NTI. 011674 VALOR 15-01-2019 INTERESES USD 197.105,72 COMISIONES USD 197.082,98 CTA. 3987 CUENTA UNICA DEL TESORO-3987 LIB. 00099021001 REF.: COMISIONES BANCARIAS</t>
  </si>
  <si>
    <t>PAGO A BID PRÉSTAMO 3797/BL-BO VCTO. 15-01-2019 POR CUENTA DE TGN , NTI. 011698 VALOR 15-01-2019 INTERESES USD 170,14 CTA. 3987 CUENTA UNICA DEL TESORO-3987 LIB. 00099021001 REF.: COMISIONES BANCARIAS</t>
  </si>
  <si>
    <t>PAGO A BID PRÉSTAMO 3797/BL-BO VCTO. 15-01-2019 POR CUENTA DE TGN , NTI. 011702 VALOR 15-01-2019 INTERESES USD 12.968,95 COMISIONES USD 51.633,42 CTA. 3987 CUENTA UNICA DEL TESORO-3987 LIB. 00099021001 REF.: COMISIONES BANCARIAS</t>
  </si>
  <si>
    <t>COBRO COSTOS DE PAPELERIA SEGUN TRANSFERENCIA DEL EXTERIOR POR ORDEN DE HERCO COMBUSTIBLES S A (LIMA PERU) REF.: CONT DE COND DE GAS EMB N03/19 LIB. 00513062001 YPFB-OPERACIONES PLANTA DE SEPARACION DE LIQUIDOS RIO GRANDE</t>
  </si>
  <si>
    <t>De: 00099024113 Transferencia en cumplimiento al DS N°0913 de 15/06/2011 y el Convenio Intergubernativo de Financiamiento UPRE-CIF-IG 605/2017, suscrito entre la UPRE y la GAM de Santiago de Huata, Proyecto “Const. Bloque de Aulas Unidad Educativa Santiago de Huata B", correspondiente al pago de la planilla Nº3, según la UPRE.</t>
  </si>
  <si>
    <t>NUMERO DE LIBRETA CUT: 00099021001 OPERACIÓN E75 TRANSFERENCIA DE LA CUENTA FISCAL BUN A LA CUT EN MN TRANSF.FDOS.A SOLICITUD DEL G.A.M. TACACHI SG.NOTA CITE:GAMT-02-2019 A CTA.3987 CUT LBRTA.00099021001</t>
  </si>
  <si>
    <t>NUMERO DE LIBRETA CUT: 00099021001 OPERACIÓN E75 TRANSFERENCIA DE LA CUENTA FISCAL BUN A LA CUT EN MN TRANSF.FDOS A SOLICITUD DEL G.A.M. VITICHI SG.NOTA GAMVDESP. 0002-2019 A CTA.3987 CUT LBRTA.00099021001</t>
  </si>
  <si>
    <t>'COBRO DE'||UTILES DE ESCRITORIO POR EL COMPROBANTE CONTABLE NRO. 0944939 DE LA FECHA, SEGÚN CORREO ELECTRÓNICO DE YPFB ADJUNTO. DEBITO DE LA LIBRETA 00513022001 YPFB  OPERACIONES.</t>
  </si>
  <si>
    <t>A:00099021001 Pago a favor del TGN, adeudado por el GAM Trinidad, por la transferencia de Inmueble en la Zona San Vicente, por parte del Banco Sur S.A. en Liquidación, en cumplimiento a Leyes Nos. 3252 y 047 de fechas 08-12-2005 y 09-10-2010 respectivamente.</t>
  </si>
  <si>
    <t>A:00099021001 Pago a favor del TGN, adeudado por el GAM Trinidad, por la transferencia de Lote de terreno urbano en la urbanización La Magdalena, por parte del Banco Sur S.A. en Liquidación, en cumplimiento a Leyes Nos. 3252 y 047 de fechas 08-12-2005 y 09-10-2010 respectivamente.</t>
  </si>
  <si>
    <t>VENTA DE DIVISAS CON TRANSFERENCIA DE FONDOS A SOLICITUD DE MINISTERIO DE DESARROLLO PRODUCTIVO Y ECONOMIA PLURAL SEGUN SOLICITUD 7074 REF: ADQUISICION DE DIVISAS PARA PAGO AL CENTRO NACIONAL DE METROLOGIA CENAM DE LA REPUBLICA DE MEXICO POR CALIBRACION DE EQUIPOS PATRONES NACIONALES DE MEDICION PRO LIB. 00041031107 MPM-INSTITUTO BOLIVIANO DE METROLOGIA</t>
  </si>
  <si>
    <t>||TRANSFERENCIA DE FONDOS S/G. MENSAJES SWIFT NROS. 00531 Y 00532 DE LA FECHA. (SECTOR PÚBLICO - SOBREVUELOS). DEBITO DE LA LIBRETA 00117012001 DGAC, REPOSICION UTILES DE ESCRITORIO.</t>
  </si>
  <si>
    <t>VENTA DE DIVISAS CON TRANSFERENCIA DE FONDOS A SOLICITUD DE AUTORIDAD DE FISCALIZACION Y CONTROL DE PENSIONES Y SEGUROS SEGUN SOLICITUD 7073 REF: DEVENGADO DEL TERCER PRODUCTO DE PAGO A THE BRATTLE POR LA CONTRATACION DE UN ESPECIALISTA PROFESIONAL INTERNACIONAL EN INVERSIONES PARA LA EVALUACION DE LIB. 00099021001 TGN-RECURSOS ORDINARIOS (3987)</t>
  </si>
  <si>
    <t>||TRANSFERENCIA DE FONDOS S/G. FORMULARIO CITE: BUN/CF024/19 DE LA FECHA.(HRE-TSO-376), SALDOS BONO PARA PERSONAS CON DISCAPACIDAD-GAM HUATAJATA. A SOLICITUD GOB.AUT. MCPAL.HUATAJATA, LIBRETA 00099021001: BUN.</t>
  </si>
  <si>
    <t>VENTA DE DIVISAS CON TRANSFERENCIA DE FONDOS A SOLICITUD DE MINISTERIO DE RELACIONES EXTERIORES SEGUN SOLICITUD 7076 REF: SOLICITUD DE ADQUISICION DE LIBRETAS DE PASAPORTES EN BLANCO DE LECTURA MECANICA 500 Y ELECTRONICOS 18000 PARA LOS CENTROS EMISORES DE PASAPORTES EN MADRID Y WASHINGTON SEGUN NOT LIB. 00010011102 MIN.RELACIONES EXTERIORES - GESTORIA CONSULAR LEY Nº 3108</t>
  </si>
  <si>
    <t>||VENTA DE DIVISAS C/TRANSF.DE FDOS.AL EXT.Y COMIS.TRANSF.FDOS.AL EXT.0,10% S/USD2.530.176.-,REEMB.GSTS.COM.BS220.-Y EMISION COMP.CONT.BS50.-REF.:PAGO 2 LC I-2018-05 P/C ABEN A/F JOINT-STOCK COMPANY,S/G NOTA ABEN/DGE/NE/Nº024/2019,11/01/19 Y AUT.VTA.DIV.COD.017297-7006. LIB.00099021001 TGN RECURSOS ORDINARIOS REF.:COMISIONES PAGO 2 LC I-2018-05</t>
  </si>
  <si>
    <t>||7° DESEMBOLSO CRÉDITO EXTRAORD. AL MEFP PROYECTO TRANSPORTE POR CABLE TELEFÉRICO SG RD N° 18/13, 50/14, 71/14, 18/15, CONTRATO SANO N°156/14, RESPECTIVAS ADENDAS, NOTA MEFP/VTCP/DGCP/UEPS-84/2019 (TRAM-TGL-782), INFORMES BCB GOM Y GAL N° 1 Y 7 RECIBIDOS EL 15/1/19 ABONO EN LA LIBRETA N° 00099021001 TGN - RECURSOS ORDINARIOS (7° DESEMBOLSO TELEFÉRICO)</t>
  </si>
  <si>
    <t>COBRO DE||ÚTILES DE ESCRITORIO POR LA ELABORACIÓN DEL COMPROBANTE CONTABLE N° 0944942 DE LA FECHA DE LA LIBRETA N° 00099021001 TGN RECURSOS ORDINARIOS, COSTO ÚTILES DE ESCRITORIO</t>
  </si>
  <si>
    <t>||TRANSFERENCIA DE FONDOS S/G.CITE: MEFP/VTCP/DGCP/UODP-71/2019 DE LA FECHA, DEL MIN.DE ECONOMIA Y FINANZAS PUBLICAS.(HRE-TSO-378),PAGO CUOTA PARTE DE CREDITO IDA 3507-BO A CARGO DEL FONDO NACIONAL DE DESARROLLO REGIONAL (FNDR) VENCIMIENTO 15 DE ENERO DE 2019. DEBITO DE LA LIBRETA N°00862012005 FNDR.PSAC-BM IDA 3507/BO REC.LINEA CAP.INT.COM. (VENTA DIVISAS)</t>
  </si>
  <si>
    <t>||TRANSFERENCIA DE FONDOS S/G.CITE: MEFP/VTCP/DGCP/UODP-71/2019 DE LA FECHA, DEL MIN.DE ECONOMIA Y FINANZAS PUBLICAS.(HRE-TSO-378),PAGO CUOTA PARTE DE CREDITO IDA 3507-BO A CARGO DEL FONDO NACIONAL DE DESARROLLO REGIONAL (FNDR) VENCIMIENTO 15 DE ENERO DE 2019. DEBITO DE LA LIBRETA N°00862012006 FNDR.PSAC-BM IDA 3507/BO REC.FNDR CAP.INT.COM. (VENTA DIVISAS).</t>
  </si>
  <si>
    <t>||TRANSFERENCIA DE FONDOS S/G.CITE: MEFP/VTCP/DGCP/UODP-71/2019 DE LA FECHA, DEL MIN.DE ECONOMIA Y FINANZAS PUBLICAS.(HRE-TSO-378),PAGO CUOTA PARTE DE CREDITO IDA 3507-BO A CARGO DEL FONDO NACIONAL DE DESARROLLO REGIONAL (FNDR) VENCIMIENTO 15 DE ENERO DE 2019. DEBITO DE LA LIBRETA N° 00862012001 FNDR-ADMINISTRACION, REPOSICION UTILES DE ESCRITORIO.</t>
  </si>
  <si>
    <t>00099021001 DEPOSITO DE EFECTIVO, DEPOSITANTE: GROVER ALBERTO TERAN GAMBOA, CONCEPTO: DEVOLUCION POR OBSERVACIONES DE GASTOS DE FUNCIONAMIENTO EMBAJADA DE BOLIVIA EN ITALIA, CUENTA DE DEPOSITO: CUENTA UNICA DEL TESORO</t>
  </si>
  <si>
    <t>00099021001 DEPOSITO DE EFECTIVO, DEPOSITANTE: HUGO VILA ARAMAYO, CONCEPTO: DEVOLUCION DE BENEFICIO COLATERAL DE ASIGNACION AL CARGO, CUENTA DE DEPOSITO: CUENTA UNICA DEL TESORO</t>
  </si>
  <si>
    <t>00099021001 DEPOSITO DE EFECTIVO, DEPOSITANTE: MINISTERIO DE ECONOMIA Y FINANZAS PUBLICAS, CONCEPTO: DEVOLUCION REFRIGERIO SEPTIEMBRE / 18 POR AJUSTE, CUENTA DE DEPOSITO: CUENTA UNICA DEL TESORO</t>
  </si>
  <si>
    <t>00099021001 DEPOSITO DE EFECTIVO, DEPOSITANTE: MINISTERIO DE EONOMIA Y FINANZAS PUBLICAS, CONCEPTO: DEVOLUCION REFRIGERIO NOVIEMBRE / 18 KATHERINE EDITH GONZALES CAPIONA, CUENTA DE DEPOSITO: CUENTA UNICA DEL TESORO</t>
  </si>
  <si>
    <t>00099021001 DEPOSITO DE EFECTIVO, DEPOSITANTE: WILKINSON ORTIZ MARY SONIA, CONCEPTO: DEVOLUCION REFRIGERIO NOVIEMBRE / 18, CUENTA DE DEPOSITO: CUENTA UNICA DEL TESORO</t>
  </si>
  <si>
    <t>00099021001 DEPOSITO DE EFECTIVO, DEPOSITANTE: HERNAN YUJRA CHIPANA, CONCEPTO: DEVOLUCION REFRIGERIO NOVIEMBRE / 18, CUENTA DE DEPOSITO: CUENTA UNICA DEL TESORO</t>
  </si>
  <si>
    <t>00099021001 DEPOSITO DE EFECTIVO, DEPOSITANTE: VERONICA VALDIVIA PAREDES, CONCEPTO: DEVOLUCION REFRIGERIO NOVIEMBRE / 18, CUENTA DE DEPOSITO: CUENTA UNICA DEL TESORO</t>
  </si>
  <si>
    <t>00099021001 DEPOSITO DE EFECTIVO, DEPOSITANTE: RICARDO TINTAYA ALVAREZ, CONCEPTO: DEVOLUCION REFRIGERIO NOVIEMBRE / 18, CUENTA DE DEPOSITO: CUENTA UNICA DEL TESORO</t>
  </si>
  <si>
    <t>00099021001 DEPOSITO DE EFECTIVO, DEPOSITANTE: JHASMANY ROQUE CHAMBI, CONCEPTO: DEVOLUCION REFRIGERIO NOVIEMBRE / 18, CUENTA DE DEPOSITO: CUENTA UNICA DEL TESORO</t>
  </si>
  <si>
    <t>00099021001 DEPOSITO DE EFECTIVO, DEPOSITANTE: MARIA ROSA PEREZ LINARES, CONCEPTO: DEVOLUCION REFRIGERIO NOVIEMBRE / 18, CUENTA DE DEPOSITO: CUENTA UNICA DEL TESORO</t>
  </si>
  <si>
    <t>00099021001 DEPOSITO DE EFECTIVO, DEPOSITANTE: EDWIN MAMANI JAICO, CONCEPTO: DEVOLUCION REFRIGERIO NOVIEMBRE / 18, CUENTA DE DEPOSITO: CUENTA UNICA DEL TESORO</t>
  </si>
  <si>
    <t>00099021001 DEPOSITO DE EFECTIVO, DEPOSITANTE: JIMENA IRAHOLA GONZALES, CONCEPTO: DEVOLUCION REFRIGERIO NOVIEMBRE / 18, CUENTA DE DEPOSITO: CUENTA UNICA DEL TESORO</t>
  </si>
  <si>
    <t>00099021001 DEPOSITO DE EFECTIVO, DEPOSITANTE: CLAUDIA HUANCA CATARI, CONCEPTO: DEVOLUCION REFRIGERIO NOVIEMBRE / 18, CUENTA DE DEPOSITO: CUENTA UNICA DEL TESORO</t>
  </si>
  <si>
    <t>00099021001 DEPOSITO DE EFECTIVO, DEPOSITANTE: MIN.DE PLANIFICACION DEL DESARROLLO - UAP - VIPFE, CONCEPTO: DEVOLUCION DE UTILES DE ESCRITORIO POR TRANSFERENCIA DE FONDOS CUENTA 5921 AYUDA EN MERCANCIAS III, CUENTA DE DEPOSITO: CUENTA UNICA DEL TESORO</t>
  </si>
  <si>
    <t>00099021001 DEPOSITO DE EFECTIVO, DEPOSITANTE: JORGE BASILIO ARROYO, CONCEPTO: DEVOLUCION DOBLE PERCEPCION, CUENTA DE DEPOSITO: CUENTA UNICA DEL TESORO</t>
  </si>
  <si>
    <t>00016078001 DEPOSITO DE EFECTIVO, DEPOSITANTE: ADELA MARIBEL ZAPANA CALDERON, CONCEPTO: FONDOS NO EJECUTADOS, CUENTA DE DEPOSITO: CUENTA UNICA DEL TESORO</t>
  </si>
  <si>
    <t>00046024204 DEPOSITO DE EFECTIVO, DEPOSITANTE: MINISTERIO DE SALUD GUILLERMO ALIAGA GUTIERREZ, CONCEPTO: RECURSOS NO UTILIZADOS C-31 3502 CC2029, CUENTA DE DEPOSITO: CUENTA UNICA DEL TESORO</t>
  </si>
  <si>
    <t>00099021001 DEPOSITO DE EFECTIVO, DEPOSITANTE: PATRICIA RAQUEL LIMACHI LEON, CONCEPTO: DEVOLUCION BS 100 CARGO A CUENTA A PATRICIA LIMACHI, CUENTA DE DEPOSITO: CUENTA UNICA DEL TESORO</t>
  </si>
  <si>
    <t>00212012001 DEPOSITO DE EFECTIVO, DEPOSITANTE: MILTON CHAMBI ZABALETA, CONCEPTO: REPOSICION DE CREDENCIAL, CUENTA DE DEPOSITO: CUENTA UNICA DEL TESORO</t>
  </si>
  <si>
    <t>00099021001 DEPOSITO DE EFECTIVO, DEPOSITANTE: WILSON SANCHEZ CABERO, CONCEPTO: DIFERENCIA A LA REVERSION DEFINITIVA AL PAGO DE SUPLENCIA DE MATERNIDAD PROF WILSON SANCHEZ CABERO, CUENTA DE DEPOSITO: CUENTA UNICA DEL TESORO</t>
  </si>
  <si>
    <t>00099021001 DEPOSITO DE EFECTIVO, DEPOSITANTE: R1-21 ILLIMANI, CONCEPTO: REVERSION, CUENTA DE DEPOSITO: CUENTA UNICA DEL TESORO</t>
  </si>
  <si>
    <t>00099021001 DEP.DE CHEQ.AJENOS,RET.DE CAM.,CONCEPTO: RESTITUCION A LA CUT POR EJECUCION DE BOLETAS DE GARANTIA EMP.JOLYMOR Y AL SR. ROBERTO C.AGUILERA L.,DEP.: MINISTERIOS DE GOBIERNO - UELICN</t>
  </si>
  <si>
    <t>00660012006 DEP.DE CHEQ.AJENOS,RET.DE CAM.,CONCEPTO: DEVOLUCION DE VIATICOS JOSE DIEGO LAMBERTIN FLORES MEMO 493-1/2018,DEP.: ORGANO JUDICIAL - DAF NACIONAL , PROCEDENCIA: BANCO UNION S.A., CHEQUE: 2794, FECHA DE EMISION:14/01/2019</t>
  </si>
  <si>
    <t>00660012006 DEP.DE CHEQ.AJENOS,RET.DE CAM.,CONCEPTO: DEVOLUCION DE VIATICOS DE LA GESTION 2018,DEP.: ORGANO JUDICIAL - DISTRITO SANTA CRUZ , PROCEDENCIA: BANCO UNION S.A., CHEQUE: 4505, FECHA DE EMISION:14/01/2019</t>
  </si>
  <si>
    <t>00035011104 DEP.DE CHEQ.AJENOS,RET.DE CAM.,CONCEPTO: VENTA DE LIBROS 12 AÑOS DE ESTABILIDAD ECONOMICA BOLIVIA EN EL MES DE DICIEMBRE / 18,DEP.: DIRECCION GENERAL DE PLANIFICACION , PROCEDENCIA: BANCO UNION S.A., CHEQUE: 777, FECHA DE EMISION:11/01/2019</t>
  </si>
  <si>
    <t>00099021001 DEP.DE CHEQ.AJENOS,RET.DE CAM.,CONCEPTO: DEV.DE RECURSOS POR EXTRAVIO DE CREDENCIALES(JULIA MAMANI-WALTER CONDORI LAZCANO),DEP.: CAMARA DE SENADORES , PROCEDENCIA: BANCO UNION S.A., CHEQUE: 7238, FECHA DE EMISION:16/01/2019</t>
  </si>
  <si>
    <t>00099021001 DEP.DE CHEQ.AJENOS,RET.DE CAM.,CONCEPTO: TRIBUNAL CONSTITUCIONAL SUCRE - DEVOL. INCAPACIDAD TEMP.,DEP.: CAJA PETROLERA DE SALUD SUCRE , PROCEDENCIA: BANCO UNION S.A., CHEQUE: 19057, FECHA DE EMISION:31/12/2018</t>
  </si>
  <si>
    <t>00099021001 DEP.DE CHEQ.AJENOS,RET.DE CAM.,CONCEPTO: VELASCO AGUILERA EDUARDO,DEP.: BANCO UNION S.A. , PROCEDENCIA: BANCO UNION S.A., CHEQUE: 160293, FECHA DE EMISION:16/01/2019</t>
  </si>
  <si>
    <t>00130012002 DEP.DE CHEQ.AJENOS,RET.DE CAM.,CONCEPTO: POR INCAPACIDAD TEMPORAL DEL PERSONAL FOFIM CORRESPONDIENTE A LOS MESES DE JUNIO Y AGOSTO 2018,DEP.: CAJA DE SALUD DE CAMINOS , PROCEDENCIA: BANCO UNION S.A., CHEQUE: 10198, FECHA DE EMISION:11/01/2019</t>
  </si>
  <si>
    <t>00099021001 DEP.DE CHEQ.AJENOS,RET.DE CAM.,CONCEPTO: COMPENSACION MENSUAL DE COTIZACIONES,DEP.: FUTURO DE BOLIVIA  SA AFP , PROCEDENCIA: BANCO DE CREDITO DE BOLIVIA S.A., CHEQUE: 57062, FECHA DE EMISION:15/01/2019</t>
  </si>
  <si>
    <t>00099021001 DEP.DE CHEQ.AJENOS,RET.DE CAM.,CONCEPTO: FRACCION COMPLEMENTARIA MENSUAL,DEP.: FUTURO DE  BOLIVIA  SA   AFP , PROCEDENCIA: BANCO DE CREDITO DE BOLIVIA S.A., CHEQUE: 57063, FECHA DE EMISION:15/01/2019</t>
  </si>
  <si>
    <t>00099021001 DEPOSITO DE EFECTIVO, DEPOSITANTE: ROGER DAZA CABA, CONCEPTO: DEVOLUCION REFRIGERIO NOVIEMBRE / 18, CUENTA DE DEPOSITO: CUENTA UNICA DEL TESORO</t>
  </si>
  <si>
    <t>00099021001 DEPOSITO DE EFECTIVO, DEPOSITANTE: ALAN RODRIGO CORINI GUARACHI, CONCEPTO: DEVOLUCION REFRIGERIO NOVIEMBRE / 18, CUENTA DE DEPOSITO: CUENTA UNICA DEL TESORO</t>
  </si>
  <si>
    <t>00099021001 DEPOSITO DE EFECTIVO, DEPOSITANTE: CONSUELO CHOQUETARQUI HUANCA, CONCEPTO: DEVOLUCION REFRIGERIO NOVIEMBRE / 18, CUENTA DE DEPOSITO: CUENTA UNICA DEL TESORO</t>
  </si>
  <si>
    <t>00099021001 DEPOSITO DE EFECTIVO, DEPOSITANTE: MARIA SOLEDAD ARCE ALARCON, CONCEPTO: DEVOLUCION REFRIGERIO NOVIEMBRE / 18, CUENTA DE DEPOSITO: CUENTA UNICA DEL TESORO</t>
  </si>
  <si>
    <t>00342012001 DEPOSITO DE EFECTIVO, DEPOSITANTE: GARY RODRIGUEZ, CONCEPTO: DEVOLUCION DE PASAJES AEREOS NES DE OCTUBRE BENI, CUENTA DE DEPOSITO: CUENTA UNICA DEL TESORO</t>
  </si>
  <si>
    <t>00342012001 DEPOSITO DE EFECTIVO, DEPOSITANTE: SR MARTIN SONCO, CONCEPTO: DEVOLUCION DE PASAJES AEREOS MES DE OCTUBRE BENI, CUENTA DE DEPOSITO: CUENTA UNICA DEL TESORO</t>
  </si>
  <si>
    <t>00099021001 DEPOSITO DE EFECTIVO, DEPOSITANTE: WILLIAMS GUZMAN NOGALES, CONCEPTO: DEVOLUCION DE VIATICOS, CUENTA DE DEPOSITO: CUENTA UNICA DEL TESORO</t>
  </si>
  <si>
    <t>00099021001 DEPOSITO DE EFECTIVO, DEPOSITANTE: JULIA FLORES QUISPE, CONCEPTO: DUODECIMA DE AGUINALDO, CUENTA DE DEPOSITO: CUENTA UNICA DEL TESORO</t>
  </si>
  <si>
    <t>00283012002 DEPOSITO DE EFECTIVO, DEPOSITANTE: VIELABA ABRIL ABASTOFLOR CALDERON, CONCEPTO: SANCIONES POR ATRASOS, CUENTA DE DEPOSITO: CUENTA UNICA DEL TESORO</t>
  </si>
  <si>
    <t>00592012001 DEPOSITO DE EFECTIVO, DEPOSITANTE: MINISTERIO DE DESARROLLO RURAL Y TIERRAS, CONCEPTO: MINISTERIO DE DESARROLLO RURAL Y TIERRAS GEST.2015-PAGO ND 38347,38351,41549,41740 Y 40823, CUENTA DE DEPOSITO: CUENTA UNICA DEL TESORO</t>
  </si>
  <si>
    <t>00099021001 DEPOSITO DE EFECTIVO, DEPOSITANTE: JUAN JAVIER ZEBALLOS CABALLERO, CONCEPTO: REVERSION DE FONDOS NO EJECUTADOS, CUENTA DE DEPOSITO: CUENTA UNICA DEL TESORO</t>
  </si>
  <si>
    <t>00099021001 DEPOSITO DE EFECTIVO, DEPOSITANTE: SAE SANTA CRUZ CAP. CAB. MARCOS VASQUEZ ARTEAGA, CONCEPTO: REVERSION SERVICIOS BASICOS DEL MES DE DICIEMBRE DE 2018, CUENTA DE DEPOSITO: CUENTA UNICA DEL TESORO</t>
  </si>
  <si>
    <t>00572012001 DEPOSITO DE EFECTIVO, DEPOSITANTE: VICTOR HUGO ILLANES MARTINEZ, CONCEPTO: DEVOLUCION, CUENTA DE DEPOSITO: CUENTA UNICA DEL TESORO</t>
  </si>
  <si>
    <t>00035031101 DEP.DE CHEQ.AJENOS,RET.DE CAM.,CONCEPTO: VENTA DE ENTRADAS ABONADAS A FAVOR DE LA UCPP LA PAZ EXPONE 2018,DEP.: UNIDAD DE COORDINACION DE PROG Y PROYECTOS , PROCEDENCIA: BANCO UNION S.A., CHEQUE: 1476, FECHA DE EMISION:04/01/2019</t>
  </si>
  <si>
    <t>REGULARIZACION DE TRANSFERENCIA DEL EXTERIOR SEGUN SWIFT 00549 DE FECHA 16/01/2019 ORDENANTE: CONSULADO DE BOLIVIA EN SALTA ARGENTINA REF.: RECAUDACIONES CONSULARES NOVIEMBRE / DICIEMBRE 2018 LIB. 00010011102 MIN.RELACIONES EXTERIORES - GESTORIA CONSULAR LEY Nº 3108</t>
  </si>
  <si>
    <t>TRANSFERENCIA DEL EXTERIOR SEGUN SWIFT NO.576 DE FECHA 16/01/2019 ORDENANTE: CONSULADO GENERAL DE BOLIVIA EN BARCELONA REF.: GESTORIA CONSULAR LIB. 00010011102 MIN.RELACIONES EXTERIORES - GESTORIA CONSULAR LEY Nº 3108</t>
  </si>
  <si>
    <t>COBRO COSTOS DE PAPELERIA SEGUN TRANSFERENCIA DEL EXTERIOR POR ORDEN DE CONSULADO GENERAL DE BOLIVIA EN BARCELONA REF.: GESTORIA CONSULAR LIB. 00010011102 MIN.RELACIONES EXTERIORES - GESTORIA CONSULAR LEY Nº 3108</t>
  </si>
  <si>
    <t>COBRO COSTOS DE PAPELERIA POR REGULARIZACION DE TRANSFERENCIA DEL EXTERIOR POR ORDEN DE CONSULADO DE BOLIVIA EN SALTA ARGENTINA REF.: RECAUDACIONES CONSULARES NOVIEMBRE / DICIEMBRE 2018 LIB. 00010011102 MIN.RELACIONES EXTERIORES - GESTORIA CONSULAR LEY Nº 3108</t>
  </si>
  <si>
    <t>||TRANSFERENCIA DE FONDOS S/G. MENSAJES SWIFT NROS. 00582 Y 00585 DE LA FECHA. (SECTOR PÚBLICO - SERVICIOS). DEBITO DE LA LIBRETA 00119012001 ADSIB, REPOSICION UTILES DE ESCRITORIO.</t>
  </si>
  <si>
    <t>NUMERO DE LIBRETA CUT: 00046181101 OPERACIÓN E18 TRANSFERENCIA DEL SISTEMA FINANCIERO POR CUENTA DE TERCEROS A LA CUT TRANSFERENCIA A SOLICITUD DEL MEFP SEGUN NOTA CITE MEFP VTCP DGPOT UAIS CPI NO 0119001 BUN 19</t>
  </si>
  <si>
    <t>A:00099021001 Pago de capital e interés corriente a favor del TGN, adeudados por el GAD Oruro, correspondiente al Convenio Subsidiarios CAF 2324, Proyecto de Electrificación Poopó Paneles Solares.</t>
  </si>
  <si>
    <t>A:00099021001 Pago de capital e interés corriente a favor del TGN, adeudados por el GAD La Paz, correspondiente al Crédito CAF 2760.</t>
  </si>
  <si>
    <t>TRANSFERENCIA DEL EXTERIOR SEGUN SWIFT 00575 DE FECHA 16/01/2019 ORDENANTE: CONSULADO DE BOLIVIA EN CALAMA CL. LIB. 00010011102 MIN.RELACIONES EXTERIORES - GESTORIA CONSULAR LEY Nº 3108</t>
  </si>
  <si>
    <t>TRANSFERENCIA DEL EXTERIOR SEGUN SWIFT 00599 DE FECHA 16/01/2019 ORDENANTE: CONSULADO GENERAL DE BOLIVIA BARCELONA REF.: GESTORIA CONSULAR VICECONSULADO DE BOLIVIA EN PALMA DE MALLORCA LIB. 00010011102 MIN.RELACIONES EXTERIORES - GESTORIA CONSULAR LEY Nº 3108</t>
  </si>
  <si>
    <t>NUMERO DE LIBRETA CUT: 00099021001 OPERACIÓN E75 TRANSFERENCIA DE LA CUENTA FISCAL BUN A LA CUT EN MN TRANSF.FDOS.A SOLICITUD DEL G.A.M. SAN TINGUIPAYA SG.NOTA CITE:DESP G.A.M.T. 012/2019 A CTA.3987 CUT LBRTA.00099021001</t>
  </si>
  <si>
    <t>NUMERO DE LIBRETA CUT: 00099024113 OPERACIÓN E75 TRANSFERENCIA DE LA CUENTA FISCAL BUN A LA CUT EN MN TRANSF.FDOS.A SOLICITUD DEL G.A.M. SAN LORENZO SG.NOTA CITE:OF.DESP-GAMSL 005/2019 A CTA.3987 CUT LBRTA.00099024113</t>
  </si>
  <si>
    <t>NÚMERO DE LIBRETA CUT: 99031009.00 OPERACIÓN T01 TRANSFERENCIA DE FONDOS A LA CUT - TESORO DIRECTO DE BANCO UNION S.A. A CUENTA UNICA DEL TESORO CON NUMERO DE SOLICITUD = 3423308 Y NUMERO CORRELATIVO = 91320016012019673 TRANSFERENCIA POR OPERACIONES DE VENTA BONOS BTX</t>
  </si>
  <si>
    <t>NUMERO DE LIBRETA CUT: 00514010010 OPERACIÓN E18 TRANSFERENCIA DEL SISTEMA FINANCIERO POR CUENTA DE TERCEROS A LA CUT TRANSFERENCIA CONTRATO DE SERVICIO DE GESTION DE TESORERIA Y SEGUIMIENTO FINANCIERO DE LA EJECUCION DEL PROYECTO HIDROELECTRICO IVIRIZU</t>
  </si>
  <si>
    <t>||TRANSFERENCIA DE FONDOS PARA LA EMPRESA BOLIVIANA DE ALIMENTOS Y DERIVADOS EBA-IMPLEMENTACIÓN DE UNA PLANTA PROCESADORA DE LÁCTEOS EN EL DEPTO.DEL BENI (10° DESEMBOLSO) MEDIANTE ABONO A LA CUT LIBRETA N° 000599039204 S/G NOTA CITE: BDP/GO/CART/0203/2019 DE 15/01/19 LIBRETA 000599039204 -EMP. BOL. ALIMEN.Y DERIV. EBA-IMPL.PLANTA PROCESADORA LÁCTEOS EN DEPTO. BENI"</t>
  </si>
  <si>
    <t>||TRANSFERENCIA DE FONDOS PARA LA EMPRESA DE APOYO A LA PRODUCCION DE ALIMENTOS-EMAPA"IMPLEMENTACIÓN DEL COMPLEJO PSCICOLA EN EL TROPICO DE COCHABAMBA" (13° DESEMBOLSO), ABONO A LA CUT LIBRETA N° 00572019201 S/G NOTA CITE: BDP/GO/CART/0207/2019 DE 15/01/19 LIBRETA 00572019201 EMAPA "IMPLEMENTACIÓN DEL COMPLEJO PSCICOLA EN EL TROPICO DE COCHABAMBA"</t>
  </si>
  <si>
    <t>COBRO COSTOS DE PAPELERIA SEGUN TRANSFERENCIA DEL EXTERIOR POR ORDEN DE CONSULADO DE BOLIVIA EN CALAMA CL. LIB. 00010011102 MIN.RELACIONES EXTERIORES - GESTORIA CONSULAR LEY Nº 3108</t>
  </si>
  <si>
    <t>COBRO COSTOS DE PAPELERIA SEGUN TRANSFERENCIA DEL EXTERIOR POR ORDEN DE CONSULADO GENERAL DE BOLIVIA BARCELONA REF.: GESTORIA CONSULAR VICECONSULADO DE BOLIVIA EN PALMA DE MALLORCA LIB. 00010011102 MIN.RELACIONES EXTERIORES - GESTORIA CONSULAR LEY Nº 3108</t>
  </si>
  <si>
    <t>TRANSFERENCIA DEL EXTERIOR SEGUN SWIFT 00619 DE FECHA 16/01/2019 ORDENANTE: CONSULADO GENERAL DE BOLIVIA EN WASHINGTON DC REF.: DICIEMBRE LIB. 00340012005 SEGIP - RECAUDACION EXTERIOR - CEDULAS DE IDENTIDAD</t>
  </si>
  <si>
    <t>TRANSFERENCIA DEL EXTERIOR SEGUN SWIFT 00620 DE FECHA 16/01/2019 ORDENANTE: CONSULADO GENERAL DE BOLIVIA SANTIAGO CHILE LIB. 00010011102 MIN.RELACIONES EXTERIORES - GESTORIA CONSULAR LEY Nº 3108</t>
  </si>
  <si>
    <t>COBRO COSTOS DE PAPELERIA SEGUN TRANSFERENCIA DEL EXTERIOR POR ORDEN DE AMARILLA GAS S.A. (BUENOS AIRES ARGENTINA) REF.: PAYMENT OF MERCHANDISES LIB. 00513062001 YPFB-OPERACIONES PLANTA DE SEPARACION DE LIQUIDOS RIO GRANDE</t>
  </si>
  <si>
    <t>COBRO COSTOS DE PAPELERIA SEGUN TRANSFERENCIA DEL EXTERIOR POR ORDEN DE CONSULADO GENERAL DE BOLIVIA EN WASHINGTON DC REF.: DICIEMBRE LIB. 00340012003 RECAUDACION EXTRANJERIA - C.I. -L.C.</t>
  </si>
  <si>
    <t>COBRO COSTOS DE PAPELERIA SEGUN TRANSFERENCIA DEL EXTERIOR POR ORDEN DE CONSULADO GENERAL DE BOLIVIA SANTIAGO CHILE LIB. 00010011102 MIN.RELACIONES EXTERIORES - GESTORIA CONSULAR LEY Nº 3108</t>
  </si>
  <si>
    <t>COBRO COSTOS DE PAPELERIA SEGUN TRANSFERENCIA DEL EXTERIOR POR ORDEN DE INTEGRACION ENERGETICA ARGENTINA IEASA LIB. 00513012007 YPFB - RECURSOS NACIONALIZACIÓN</t>
  </si>
  <si>
    <t>||TRANSFERENCIA DE FONDOS S/G. MENSAJES SWIFT NROS. 00622 Y 00624 DE LA FECHA. (SECTOR PÚBLICO - SERVICIOS). DEBITO DE LA LIBRETA 00119012001 ADSIB, REPOSICION UTILES DE ESCRITORIO.</t>
  </si>
  <si>
    <t>||TRANSFERENCIA DE FONDOS S/G. MENSAJES SWIFT NROS. 00623 Y 00625 DE LA FECHA. (SECTOR PÚBLICO - SERVICIOS). DEBITO DE LA LIBRETA 00119012001 ADSIB, REPOSICION UTILES DE ESCRITORIO.</t>
  </si>
  <si>
    <t>||DEVOLUCION IMPORTE NO UTILIZADO DE LA CARTA DE CREDITO I-2018-15 EMITIDA POR CUENTA DE SENATEX A FAVOR DE INCOTEX SRL. LIB. 00378014201 - SENATEX - FIDEICOMISO - BANCO UNION REF. DEVOLUCION SALDO L/C I-2018-15</t>
  </si>
  <si>
    <t>||REGULARIZACIÓN DE NUESTRA OPERACIÓN NRO. 0944986 DE F. 15/01/2019 EN ATENCIÓN A CORREO ELECTRÓNICO DE ABE DE LA FECHA. A LA LIBRETA 00585012002 ABE-VENTA DE SERVICIOS COMUNICACIÓN; P/CTA.TELECOMMUNICATIONS ADVANCE GROUP</t>
  </si>
  <si>
    <t>||TRANSFERENCIA DE FONDOS SEGÚN NOTA DE ENDE CITE: ENDE-DGFN-11/44-18 RECIBIDA EN LA FECHA (TRAM-TSO-379) REF: TRANSFERENCIA DE RECURSOS PARA EFECTUAR PAGOS DEL PROYECTO ABONO EN LA LIBRETA N° 00514019207 ENDE - DESEMB. BCB. PROY. CONST. PARQUE EÓLICO WARNES</t>
  </si>
  <si>
    <t>||TRANSFERENCIA DE FONDOS SEGÚN NOTA EMPRESA NACIONAL DE ELECTRICIDAD CITE: ENDE-DGFN-11/46-18, RECIBIDA EN LA FECHA REF: TRANSFERENCIA DE RECURSOS PARA EFECTUAR PAGOS DEL PROYECTO (TRAM-TSO-384) ABONO EN LA LIBRETA N° 00514019205 ENDE-DESEMB.BCB. PROY. CONST. PARQUE EÓLICO DORADO.</t>
  </si>
  <si>
    <t>||TRANSFERENCIA DE FONDOS SG. SOLICITUD DE LA EMPRESA NACIONAL DE ENERGIA ELECTRICA CITE: ENDE DGFN 11/45-18, RECIBIDA EN LA FECHA (TRAM-TSO-382) REF: TRANSFERENCIA DE RECURSOS PARA EFECTUAR PAGOS DEL PROYECTO. ABONO EN LA LIBRETA N° 00514019206 ENDE DESEMB.BCB.PROY.CONST. PARQUE EÓLICO SAN JULIAN</t>
  </si>
  <si>
    <t>VENTA DE DIVISAS CON TRANSFERENCIA DE FONDOS A SOLICITUD DE MINISTERIO DE SALUD SEGUN SOLICITUD 7071 REF: PAGO CSMC SA. CTA. 0300000004292620 BANCO FINANCIERO INTERNACIONAL S.A., DIRECCION 5TA AVENIDA N 9009, ESQUINA CALLE 92, PLAYA MIRAMAR, CODIGO SWIFT BFICCUHH PAGO EN EUROS SEGUN ACUERDO INSTITU LIB. 00046024207 MS-INASES BECAS DE ESPECIALIDAD PROFESIONAL POR DIFERENCIAL CAMBIARIO</t>
  </si>
  <si>
    <t>VENTA DE DIVISAS CON TRANSFERENCIA DE FONDOS A SOLICITUD DE MINISTERIO DE SALUD SEGUN SOLICITUD 7071 REF: PAGO CSMC SA. CTA. 0300000004292620 BANCO FINANCIERO INTERNACIONAL S.A., DIRECCION 5TA AVENIDA N 9009, ESQUINA CALLE 92, PLAYA MIRAMAR, CODIGO SWIFT BFICCUHH PAGO EN EUROS SEGUN ACUERDO INSTITU LIB. 00046024207 MS-INASES BECAS DE ESPECIALIDAD PROFESIONAL</t>
  </si>
  <si>
    <t>||COBRO DE COMISIONES BCB POR ADMINISTRACION DEL FIDEICOMISO DEL 01/10/2018 AL 31/12/2018, SEGUN CONTRATO DE FIDEICOMISO SANO N° 402/2014 DEL 18/12/2014 Y NOTA YPFB/GAFC 0094 - DFC 0149 - URT 0060/2019 DEL 16/01/2018 EQUIV. A USD 5.453,57 LIBRETA N° 00513012007 YPFB-RECURSOS NACIONALIZACION</t>
  </si>
  <si>
    <t>||COBRO COMISION ALADI CARTA DE CREDITO I-2018-15 0,0015% S/USD 170.933,60 LIB. 00378012002 SENATEX ADM. CENTRAL REF.: COM. ALADI LC I-2018-15 A/F INCOTEX SRL P/C SENATEX</t>
  </si>
  <si>
    <t>'COBRO DE UTILES DE ESCRITORIO POR´||POR REGISTRO DEL PAGO LC I-2018-15 EN COMPLEMENTO A CBTE. ADJUNTO DE LA FECHA. LIB. 00378012002 SENATEX ADM. CENTRAL REF.: COMISION DE EMISION CBTE. CONTABLE REF.:PAGO I-2018-15</t>
  </si>
  <si>
    <t>00099021001 DEPOSITO DE EFECTIVO, DEPOSITANTE: GOBIERNO AUTONOMO MUNICIPAL DE PALCA, CONCEPTO: SALDOS BONO PARA PERSONAS CON DISCAPACIDAD, CUENTA DE DEPOSITO: CUENTA UNICA DEL TESORO</t>
  </si>
  <si>
    <t>00190012003 DEPOSITO DE EFECTIVO, DEPOSITANTE: ERICK DENNIS CALDERA TORRICO, CONCEPTO: DEVOLUCION DE VIATICOS POR VIAJE AL MUNICIPIO PALOS BLANCOS EL 23 DE NOVIEMBRE/2018, CUENTA DE DEPOSITO: CUENTA UNICA DEL TESORO</t>
  </si>
  <si>
    <t>00190012003 DEPOSITO DE EFECTIVO, DEPOSITANTE: ERICK DENNIS CALDERA TORRICO, CONCEPTO: DEVOLUCION DE VIATICOS POR VIAJE AL MUNICIPIO CHULUMANI EL 22 DE NOVIEMBRE/2018, CUENTA DE DEPOSITO: CUENTA UNICA DEL TESORO</t>
  </si>
  <si>
    <t>00190012003 DEPOSITO DE EFECTIVO, DEPOSITANTE: MARCO DAVID OCAMPO VIDAURRE, CONCEPTO: DEVOLUCION DE VIATICOS POR VIAJE A LA COMUNIDAD PALQUIYOC EL 20 DE NOVIEMBRE/2018, CUENTA DE DEPOSITO: CUENTA UNICA DEL TESORO</t>
  </si>
  <si>
    <t>00190012003 DEPOSITO DE EFECTIVO, DEPOSITANTE: VLADIMIR JOSE POMA YAMPASI, CONCEPTO: DEVOLUCION DE VIATICOS POR VIAJE AL MUNICIPIO TEOPONTE EL 25 DE NOVIEMBRE/2018, CUENTA DE DEPOSITO: CUENTA UNICA DEL TESORO</t>
  </si>
  <si>
    <t>00099021001 DEPOSITO DE EFECTIVO, DEPOSITANTE: GAMEA, CONCEPTO: BONO DE DISCAPACIDAD NO COBRADOS ENERO 2018, CUENTA DE DEPOSITO: CUENTA UNICA DEL TESORO</t>
  </si>
  <si>
    <t>00212012001 DEPOSITO DE EFECTIVO, DEPOSITANTE: FERNANDO HERRERA MACIAS, CONCEPTO: REPOSICION DE CREDENCIAL, CUENTA DE DEPOSITO: CUENTA UNICA DEL TESORO</t>
  </si>
  <si>
    <t>00099021001 DEPOSITO DE EFECTIVO, DEPOSITANTE: SERVICIO DEPARTAMENTAL DE SALUD, CONCEPTO: DEVOLUCION, CUENTA DE DEPOSITO: CUENTA UNICA DEL TESORO</t>
  </si>
  <si>
    <t>00046057007 DEPOSITO DE EFECTIVO, DEPOSITANTE: PATRICIA  GOROSTIAGA SEVERICH, CONCEPTO: DEVOLUCION DE GARANTIA, CUENTA DE DEPOSITO: CUENTA UNICA DEL TESORO</t>
  </si>
  <si>
    <t>00212012001 DEPOSITO DE EFECTIVO, DEPOSITANTE: ALINA ELIANA MAMANI MAMANI, CONCEPTO: REPOSICION DE CREDENCIAL, CUENTA DE DEPOSITO: CUENTA UNICA DEL TESORO</t>
  </si>
  <si>
    <t>00099021001 DEPOSITO DE EFECTIVO, DEPOSITANTE: MONICA GUZMAN MORALES, CONCEPTO: DEVOLUCION, CUENTA DE DEPOSITO: CUENTA UNICA DEL TESORO</t>
  </si>
  <si>
    <t>00190012003 DEPOSITO DE EFECTIVO, DEPOSITANTE: ERICK DENNIS CALDERA TORRICO, CONCEPTO: DEVOLUCION DE VIATICOS POR VIAJE AL MUNICIPIOS DE GUANAY Y CARANAVI EL 21 DE NOVIEMBRE/2018, CUENTA DE DEPOSITO: CUENTA UNICA DEL TESORO</t>
  </si>
  <si>
    <t>00190012003 DEPOSITO DE EFECTIVO, DEPOSITANTE: ERICK DENNIS CALDERA TORRICO, CONCEPTO: DEVOLUCION DE VIATICOS POR VIAJE A LOS MUNICIPIOS DE QUIME Y SICA SICA EL 16 DE NOVIEMBRE/2018, CUENTA DE DEPOSITO: CUENTA UNICA DEL TESORO</t>
  </si>
  <si>
    <t>00030014201 DEPOSITO DE EFECTIVO, DEPOSITANTE: FABIOLA SALINAS TUDELA, CONCEPTO: DEVOLUCION DE FONDOS EN AVANCE, CUENTA DE DEPOSITO: CUENTA UNICA DEL TESORO</t>
  </si>
  <si>
    <t>00099021001 DEPOSITO DE EFECTIVO, DEPOSITANTE: RI-20 REGIMIENTO DE INFANTERIA PADILLA, CONCEPTO: DEVOLUCION RETROACTIVO, CUENTA DE DEPOSITO: CUENTA UNICA DEL TESORO</t>
  </si>
  <si>
    <t>00099021001 DEPOSITO DE EFECTIVO, DEPOSITANTE: TOMAS TINTA MAMANI, CONCEPTO: DEVOLUCION DEL COBRO DE PAGO UNICO, CUENTA DE DEPOSITO: CUENTA UNICA DEL TESORO</t>
  </si>
  <si>
    <t>00526012001 DEPOSITO DE EFECTIVO, DEPOSITANTE: BOLIVIA TV - DAVID ALANOCA QUINTEROS, CONCEPTO: DEVOLUCION DE VIATICOS, CUENTA DE DEPOSITO: CUENTA UNICA DEL TESORO</t>
  </si>
  <si>
    <t>00099021001 DEPOSITO DE EFECTIVO, DEPOSITANTE: MINISTERIO PUBLICO, CONCEPTO: DEVOLUCION DE PASAJES POR EL DR. FERNANDO MARCELO LEA PLAZA, CUENTA DE DEPOSITO: CUENTA UNICA DEL TESORO</t>
  </si>
  <si>
    <t>00099021001 DEPOSITO DE EFECTIVO, DEPOSITANTE: MINISTERIO PUBLICO, CONCEPTO: DEVOLUCION DE AGUINALDO 2018 POR CAROLINA VALVERDE BECERRA, CUENTA DE DEPOSITO: CUENTA UNICA DEL TESORO</t>
  </si>
  <si>
    <t>00599049202 DEPOSITO DE EFECTIVO, DEPOSITANTE: FLORENTINA CONDORI HUARACHI, CONCEPTO: GASTOS NO EFECTUADOS ( DEVOLUCION ), CUENTA DE DEPOSITO: CUENTA UNICA DEL TESORO</t>
  </si>
  <si>
    <t>00512022001 DEPOSITO DE EFECTIVO, DEPOSITANTE: PABLO HUAYLLAS LOPEZ, CONCEPTO: DEVOLUCION DE EFECTIVOPREV. 606, CUENTA DE DEPOSITO: CUENTA UNICA DEL TESORO</t>
  </si>
  <si>
    <t>00099021001 DEPOSITO DE EFECTIVO, DEPOSITANTE: MINISTERIO DE DEPORTES MARCELO SEGURONDO, CONCEPTO: DEVOLUCION SALDOS NO UTILIZADOS COPA ESTADO PLURINACIONAL SUB-18 4TA VERSION, CUENTA DE DEPOSITO: CUENTA UNICA DEL TESORO</t>
  </si>
  <si>
    <t>00020011103 DEPOSITO DE EFECTIVO, DEPOSITANTE: INSTITUTO GEOGRAFICO MILITAR, CONCEPTO: REVERSION POR REFRIGERIO Y GASTOS ADMINISTRATIVOS, CUENTA DE DEPOSITO: CUENTA UNICA DEL TESORO</t>
  </si>
  <si>
    <t>00283012002 DEP.DE CHEQ.AJENOS,RET.DE CAM.,CONCEPTO: DEVOLUCION DE PASAJES NO UTILIZADOS BOLTUR,DEP.: ADUANA NACIONAL , PROCEDENCIA: BANCO UNION S.A., CHEQUE: 3335, FECHA DE EMISION:14/01/2019</t>
  </si>
  <si>
    <t>00578012002 DEP.DE CHEQ.AJENOS,RET.DE CAM.,CONCEPTO: REVERSION,DEP.: BOLIVIANA DE AVIACION , PROCEDENCIA: BANCO UNION S.A., CHEQUE: 2788, FECHA DE EMISION:15/01/2019</t>
  </si>
  <si>
    <t>00578012002 DEP.DE CHEQ.AJENOS,RET.DE CAM.,CONCEPTO: REVERSION,DEP.: BOLIVIANA DE AVIACION , PROCEDENCIA: BANCO UNION S.A., CHEQUE: 2783, FECHA DE EMISION:15/01/2019</t>
  </si>
  <si>
    <t>00578012002 DEP.DE CHEQ.AJENOS,RET.DE CAM.,CONCEPTO: REVERSION,DEP.: BOLIVIANA DE AVIACION , PROCEDENCIA: BANCO UNION S.A., CHEQUE: 2779, FECHA DE EMISION:31/12/2018</t>
  </si>
  <si>
    <t>00290012001 DEP.DE CHEQ.AJENOS,RET.DE CAM.,CONCEPTO: DEP POR INDEMINIZACION DE UN MONITOR ACER-T230H CREDIN FORM SA S/G C-31 SIP N°8,DEP.: SERVICIO DE IMPUESTOS NACIONALES , PROCEDENCIA: BANCO UNION S.A., CHEQUE: 5255, FECHA DE EMISION:15/01/2019</t>
  </si>
  <si>
    <t>00041011101 DEP.DE CHEQ.AJENOS,RET.DE CAM.,CONCEPTO: DEPÓSITOS EFECTUADOS DE SERIEDAD DE PROPUESTA REMATE DE VEHICULOS,DEP.: MDPYEP , PROCEDENCIA: BANCO UNION S.A., CHEQUE: 2519, FECHA DE EMISION:15/01/2019</t>
  </si>
  <si>
    <t>00099021001 DEPOSITO DE EFECTIVO, DEPOSITANTE: ROMAN CRUZ QUISPE, CONCEPTO: 2 DUODECIMAS DE AGUINALDO, CUENTA DE DEPOSITO: CUENTA UNICA DEL TESORO</t>
  </si>
  <si>
    <t>00099021001 DEPOSITO DE EFECTIVO, DEPOSITANTE: VALERIANO MACIAS QUENTA, CONCEPTO: DEVOLUCION DE RECURSOS, CUENTA DE DEPOSITO: CUENTA UNICA DEL TESORO</t>
  </si>
  <si>
    <t>00099021001 DEPOSITO DE EFECTIVO, DEPOSITANTE: SRA JUANA ESCOLASTICA CARI DE MIRANDA, CONCEPTO: DEVOLUCION DEL MES DE DICIEMBRE, CUENTA DE DEPOSITO: CUENTA UNICA DEL TESORO</t>
  </si>
  <si>
    <t>00099021001 DEPOSITO DE EFECTIVO, DEPOSITANTE: SRA. JUANA ESCOLASTICA CARI DE MIRANDA, CONCEPTO: DEVOLUCION DE AGUINALDO, CUENTA DE DEPOSITO: CUENTA UNICA DEL TESORO</t>
  </si>
  <si>
    <t>00099021001 DEPOSITO DE EFECTIVO, DEPOSITANTE: GOB AUTONOMO MUNICIPAL DE NAZACARA DE PACAJES, CONCEPTO: DEVOLUCION DE RECURSOS, CUENTA DE DEPOSITO: CUENTA UNICA DEL TESORO</t>
  </si>
  <si>
    <t>00212082001 DEPOSITO DE EFECTIVO, DEPOSITANTE: ELIZARDO OJEDA SANTOS, CONCEPTO: DEVOLUCION DE GASTOS MECANICOS, CUENTA DE DEPOSITO: CUENTA UNICA DEL TESORO</t>
  </si>
  <si>
    <t>00212082001 DEPOSITO DE EFECTIVO, DEPOSITANTE: ELIZARDO OJEDA SANTOS, CONCEPTO: DEVOLUCION DE PASAJES, CUENTA DE DEPOSITO: CUENTA UNICA DEL TESORO</t>
  </si>
  <si>
    <t>00099021001 DEPOSITO DE EFECTIVO, DEPOSITANTE: NAVIA ESCALERA MILTON FREDDY, CONCEPTO: REVERSION SERVICIOS BASICOS, CUENTA DE DEPOSITO: CUENTA UNICA DEL TESORO</t>
  </si>
  <si>
    <t>00046024204 DEPOSITO DE EFECTIVO, DEPOSITANTE: LUIS LUQUE VALENCIA, CONCEPTO: DEVOLUCION DE SALDOS DE ACTIVIDADES, CUENTA DE DEPOSITO: CUENTA UNICA DEL TESORO</t>
  </si>
  <si>
    <t>00099021001 DEPOSITO DE EFECTIVO, DEPOSITANTE: BETANCOURT RIVERA JUAN CARLOS, CONCEPTO: REVERSION SERVICIOS BASICOS, CUENTA DE DEPOSITO: CUENTA UNICA DEL TESORO</t>
  </si>
  <si>
    <t>00099021001 DEPOSITO DE EFECTIVO, DEPOSITANTE: POLICIA MILITAR 2 " TTE. AMEZAGA ", CONCEPTO: PAGO DEL SERVICIO DE AGUA, CUENTA DE DEPOSITO: CUENTA UNICA DEL TESORO</t>
  </si>
  <si>
    <t>00099021001 DEPOSITO DE EFECTIVO, DEPOSITANTE: POLICIA MILITAR 2 " TTE. AMEZAGA ", CONCEPTO: PAGO DEL SERVICIO DE TELEFONO, CUENTA DE DEPOSITO: CUENTA UNICA DEL TESORO</t>
  </si>
  <si>
    <t>00099021001 DEPOSITO DE EFECTIVO, DEPOSITANTE: IVAN LUCHO MENA YUJRA, CONCEPTO: SALDO NO CONSUMIDO SERVICIOS BASICOS, CUENTA DE DEPOSITO: CUENTA UNICA DEL TESORO</t>
  </si>
  <si>
    <t>00099021001 DEPOSITO DE EFECTIVO, DEPOSITANTE: IVAN LUCHO MENA YUJRA, CONCEPTO: DOBLE PERCEPCION DE SERVICIOS BASICOS, CUENTA DE DEPOSITO: CUENTA UNICA DEL TESORO</t>
  </si>
  <si>
    <t>00099021001 DEPOSITO DE EFECTIVO, DEPOSITANTE: CELESTINO ANTONIO NINA LARUTA, CONCEPTO: REVERSION DE ELECTRICIDAD, CUENTA DE DEPOSITO: CUENTA UNICA DEL TESORO</t>
  </si>
  <si>
    <t>00041044201 DEPOSITO DE EFECTIVO, DEPOSITANTE: HENRY OSCAR AVALOS CONDE, CONCEPTO: FONDO NO UTILIZADO AL COMPLEJO PRODUCTIVO LACTEO, CUENTA DE DEPOSITO: CUENTA UNICA DEL TESORO</t>
  </si>
  <si>
    <t>VENTA DE DIVISAS CON TRANSFERENCIA DE FONDOS A SOLICITUD DE MINISTERIO DE RELACIONES EXTERIORES SEGUN SOLICITUD 7082 REF: PAGO DE SEGUNDO AGUINALDOS ESFUERZO POR BOLIVIA AL PERSONAL DEL SERVICIO DIPLOMATICO CONSULAR Y AGREGADOS COMERCIALES CORRESPONDIENTE AL MES DE DICIEMBRE 2018 SEGUN PLANILLA DE R LIB. 00099021001 TGN-RECURSOS ORDINARIOS (3987)</t>
  </si>
  <si>
    <t>VENTA DE DIVISAS CON TRANSFERENCIA DE FONDOS A SOLICITUD DE MINISTERIO DE RELACIONES EXTERIORES SEGUN SOLICITUD 7083 REF: PAGO DE SEGUNDO AGUINALDOS ESFUERZO POR BOLIVIA AL PERSONAL DE EMIPAS MADRID CORRESPONDIENTE AL MES DE DICIEMBRE 2018 SEGUN PLANILLA DE RRHH N 121822. LIB. 00099021001 TGN-RECURSOS ORDINARIOS (3987)</t>
  </si>
  <si>
    <t>TRANSFERENCIA DEL EXTERIOR SEGUN SWIFT NO.633 DE FECHA 17/01/2019 ORDENANTE: CONSULATE GENERAL OF BOLIVIA REF.: GESTORIA CONSULAR LIB. 00010011102 MIN.RELACIONES EXTERIORES - GESTORIA CONSULAR LEY Nº 3108</t>
  </si>
  <si>
    <t>NUMERO DE LIBRETA CUT: 00099021001 OPERACIÓN E75 TRANSFERENCIA DE LA CUENTA FISCAL BUN A LA CUT EN MN TRANSF.FDOS.A SOLICITUD DEL G.A.M. TARVITA SG.NOTA CITE: MAE GAMT 001/2019 A CTA.3987 CUT LBRTA.00099021001</t>
  </si>
  <si>
    <t>NUMERO DE LIBRETA CUT: 00099021001 OPERACIÓN E75 TRANSFERENCIA DE LA CUENTA FISCAL BUN A LA CUT EN MN TRANSF.FDOS.A SOLICITUD DEL G.A.M. CHAQUI SG.NOTA CITE: GAM-CHQ-EJSAF- 0003/2019 A CTA.3987 CUT LBRTA.00099021001</t>
  </si>
  <si>
    <t>NUMERO DE LIBRETA CUT: 00099021001 OPERACIÓN E75 TRANSFERENCIA DE LA CUENTA FISCAL BUN A LA CUT EN MN TRANSF.FDOS.A SOLICITUD DEL G.A.M. YOTALA SG.NOTA CITE: OFF.GMAY 10/2019 A CTA.3987 CUT LBRTA.00099021001</t>
  </si>
  <si>
    <t>PROVISION DE FONDOS A SOLICITUD DE YACIMIENTOS PETROLIFEROS FISCALES BOLIVIANOS SEGUN SOLICITUD YPFB-0001-2019 REF: PAGO A BANCO UNION SA PARA EMISION DE BOLETA DE GARANTIA DE CUMPLIMIENTO DE CONTRATO PIGNORACION EN FAVOR DE PETROLEOS PARAGUAYOS PETROPAR LIB. 00513012007 YPFB - RECURSOS NACIONALIZACIÓN</t>
  </si>
  <si>
    <t>VENTA DE DIVISAS CON TRANSFERENCIA DE FONDOS A SOLICITUD DE MINISTERIO DE RELACIONES EXTERIORES SEGUN SOLICITUD 7084 REF: PAGO DE SEGUNDO AGUINALDOS ESFUERZO POR BOLIVIA AL PERSONAL DE EMIPAS WASHINGTON CORRESPONDIENTE AL MES DE DICIEMBRE 2018 SEGUN PLANILLA DE RRHH N 121823. LIB. 00010011102 MIN.RELACIONES EXTERIORES - GESTORIA CONSULAR LEY Nº 3108</t>
  </si>
  <si>
    <t>VENTA DE DIVISAS CON TRANSFERENCIA DE FONDOS A SOLICITUD DE MINISTERIO DE RELACIONES EXTERIORES SEGUN SOLICITUD 7085 REF: PAGO DE SEGUNDO AGUINALDOS ESFUERZO POR BOLIVIA AL PERSONAL DEL SERVICIO DIPLOMATICO CONSULAR Y AGREGADOS COMERCIALES AUXILIARES II CORRESPONDIENTE AL MES DE DICIEMBRE 2018 SEGU LIB. 00010011102 MIN.RELACIONES EXTERIORES - GESTORIA CONSULAR LEY Nº 3108</t>
  </si>
  <si>
    <t>COBRO COSTOS DE PAPELERIA SEGUN TRANSFERENCIA DEL EXTERIOR POR ORDEN DE CONSULATE GENERAL OF BOLIVIA REF.: GESTORIA CONSULAR LIB. 00010011102 MIN.RELACIONES EXTERIORES - GESTORIA CONSULAR LEY Nº 3108</t>
  </si>
  <si>
    <t>TRANSFERENCIA DEL EXTERIOR SEGUN SWIFT 00630 DE FECHA 17/01/2019 ORDENANTE: EMBAJADA DE BOLIVIA EN BRUSELAS BELGICA REF.: GESTORIA CONSULAR DICIEMBRE LIB. 00010011102 MIN.RELACIONES EXTERIORES - GESTORIA CONSULAR LEY Nº 3108</t>
  </si>
  <si>
    <t>TRANSFERENCIA DEL EXTERIOR SEGUN SWIFT 00629 DE FECHA 17/01/2019 ORDENANTE: EMBAJADA DE BOLIVIA EN ALEMANIA REF.: RECAUDACION GESTORIA CONSULAR DICIEMBRE 2018 LIB. 00010011102 MIN.RELACIONES EXTERIORES - GESTORIA CONSULAR LEY Nº 3108</t>
  </si>
  <si>
    <t>NUMERO DE LIBRETA CUT: 00099021001 OPERACIÓN E75 TRANSFERENCIA DE LA CUENTA FISCAL BUN A LA CUT EN MN TRANSF.FDOS.A SOLICITUD DEL G.A.M. SUCRE SG.NOTA DIR.FINANCIERA CITE 008/2019 A CTA.3987 CUT LBRTA.00099021001</t>
  </si>
  <si>
    <t>NUMERO DE LIBRETA CUT: 00099024113 OPERACIÓN E75 TRANSFERENCIA DE LA CUENTA FISCAL BUN A LA CUT EN MN TRANSF.FDOS.A SOLICITUD DEL G.A.M. TOMINA SG.NOTA CITE: OF.DESDP-G.A.M.T. 20/2019 A CTA.3987 CUT LBRTA.00099024113</t>
  </si>
  <si>
    <t>NUMERO DE LIBRETA CUT: 00099021001 OPERACIÓN E75 TRANSFERENCIA DE LA CUENTA FISCAL BUN A LA CUT EN MN TRANSF.FDOS.A SOLICITUD DEL G.A.M. RAVELO SG.NOTA GAMR/OE/009/2019 A CTA.3987 CUT LBRTA.00099021001</t>
  </si>
  <si>
    <t>||TRANSFERENCIA DE FONDOS S/G. MENSAJES SWIFT NROS. 00637 Y 00638 DE LA FECHA. (SECTOR PÚBLICO - SOBREVUELOS). DEBITO DE LA LIBRETA 00117012001 DGAC, REPOSICION UTILES DE ESCRITORIO.</t>
  </si>
  <si>
    <t>COBRO COSTOS DE PAPELERIA SEGUN TRANSFERENCIA DEL EXTERIOR POR ORDEN DE EMBAJADA DE BOLIVIA EN BRUSELAS BELGICA REF.: GESTORIA CONSULAR DICIEMBRE LIB. 00010011102 MIN.RELACIONES EXTERIORES - GESTORIA CONSULAR LEY Nº 3108</t>
  </si>
  <si>
    <t>COBRO COSTOS DE PAPELERIA SEGUN TRANSFERENCIA DEL EXTERIOR POR ORDEN DE EMBAJADA DE BOLIVIA EN ALEMANIA REF.: RECAUDACION GESTORIA CONSULAR DICIEMBRE 2018 LIB. 00010011102 MIN.RELACIONES EXTERIORES - GESTORIA CONSULAR LEY Nº 3108</t>
  </si>
  <si>
    <t>NUMERO DE LIBRETA CUT: 3987069001 OPERACIÓN E18 TRANSFERENCIA DEL SISTEMA FINANCIERO POR CUENTA DE TERCEROS A LA CUT CANCELACION DE BOLETAS DE GARANTIA EN CUMPLIMIENTO AL CONTRATO POR FALTA DE RENOVACION Nro 862498 Y Nro 862437 CASO CONSTRUCTORA QUIROGA</t>
  </si>
  <si>
    <t>NUMERO DE LIBRETA CUT: 00099021001 OPERACIÓN E18 TRANSFERENCIA DEL SISTEMA FINANCIERO POR CUENTA DE TERCEROS A LA CUT Reversion aporte patronal para la vivienda TGN octubre 2018 complemento ministerio de educacion</t>
  </si>
  <si>
    <t>NUMERO DE LIBRETA CUT: 00099021001 OPERACIÓN E18 TRANSFERENCIA DEL SISTEMA FINANCIERO POR CUENTA DE TERCEROS A LA CUT Reversion aporte patronal para la vivienda TGN agosto 2018</t>
  </si>
  <si>
    <t>NUMERO DE LIBRETA CUT: 00099021001 OPERACIÓN E18 TRANSFERENCIA DEL SISTEMA FINANCIERO POR CUENTA DE TERCEROS A LA CUT Reversion aporte patronal para la vivienda TGN SEDES</t>
  </si>
  <si>
    <t>NUMERO DE LIBRETA CUT: 00283062001 OPERACIÓN E75 TRANSFERENCIA DE LA CUENTA FISCAL BUN A LA CUT EN MN TRANSF.FDOS POR INST.ELEC DE CIERRE ACF-SOL.29242-2019 A CTA.3987 CUT LBRTA.00283062001</t>
  </si>
  <si>
    <t>COBRO COSTOS DE PAPELERIA SEGUN TRANSFERENCIA DEL EXTERIOR POR ORDEN DE INTEGRACION ENERGETICA ARGENTINA SA REF.: S11-SERVICIO FINANCIEROS PAGO ND-G JA-063-1-18 LIB. 00513012007 YPFB - RECURSOS NACIONALIZACIÓN</t>
  </si>
  <si>
    <t>||TRANSFERENCIA DE FONDOS S/G. MENSAJE SWIFT NRO. 00722 DE LA FECHA. (SECTOR PÚBLICO - SOBREVUELOS). DEBITO DE LA LIBRETA 00117012001 DGAC, REPOSICION UTILES DE ESCRITORIO.</t>
  </si>
  <si>
    <t>||TRANSFERENCIA DE FONDOS S/G. MENSAJES SWIFT NROS. 00711 Y 00713 DE LA FECHA. (SECTOR PÚBLICO - SERVICIOS). DEBITO DE LA LIBRETA 00119012001 ADSIB, REPOSICION UTILES DE ESCRITORIO.</t>
  </si>
  <si>
    <t>00099021001 DEPOSITO DE EFECTIVO, DEPOSITANTE: BORIS OMAR SOLARES MENDIZABAL, CONCEPTO: REVERSION ANTICIPADA, CUENTA DE DEPOSITO: CUENTA UNICA DEL TESORO</t>
  </si>
  <si>
    <t>00099021001 DEPOSITO DE EFECTIVO, DEPOSITANTE: DIV - MEC - 1, CONCEPTO: REVERSION ENERGIA ELECTRICA 542,50,TELEFONIA 20,50 E INTERNET  78,33 MES DIC / 18, CUENTA DE DEPOSITO: CUENTA UNICA DEL TESORO</t>
  </si>
  <si>
    <t>00099021001 DEPOSITO DE EFECTIVO, DEPOSITANTE: RUBEN EDDY SALVATIERRA FUENTES, CONCEPTO: COBRO POR EXCEDENTE EN EL CONSUMO DE LLAMADA MOVIL MES NOVIEMBRE 2018, CUENTA DE DEPOSITO: CUENTA UNICA DEL TESORO</t>
  </si>
  <si>
    <t>00099021001 DEPOSITO DE EFECTIVO, DEPOSITANTE: ALEJANDRO QUIROGA CANDIA, CONCEPTO: DEVOLUCION DE FONDO POR ATRASOS Y MULTAS EN HABERES MES DICIEMBRE/2018, CUENTA DE DEPOSITO: CUENTA UNICA DEL TESORO</t>
  </si>
  <si>
    <t>00041021101 DEPOSITO DE EFECTIVO, DEPOSITANTE: SAMUEL MITA HUANCA, CONCEPTO: DEVOLUCION POR PAGSAJES AEREOS NO UTILIZADOS, CUENTA DE DEPOSITO: CUENTA UNICA DEL TESORO</t>
  </si>
  <si>
    <t>00133012001 DEPOSITO DE EFECTIVO, DEPOSITANTE: LOTERIA NACIONAL DE B Y S, CONCEPTO: V.C. SALDO PAGO DE TERMINACIONES SORTEO " MI AMIGO FIEL ", CUENTA DE DEPOSITO: CUENTA UNICA DEL TESORO</t>
  </si>
  <si>
    <t>00099021001 DEPOSITO DE EFECTIVO, DEPOSITANTE: DANIEL GUZMAN BARZOLA, CONCEPTO: DEVOLUCION DE 2 DIAS DE HABER DE DICIEMBRE 2016 DEL SEÑOR DANIEL GUZMAN BARZOLA (APORTE PATRONAL), CUENTA DE DEPOSITO: CUENTA UNICA DEL TESORO</t>
  </si>
  <si>
    <t>00099021001 DEPOSITO DE EFECTIVO, DEPOSITANTE: MERCEDES NOZA MORENO, CONCEPTO: DEPÓSITO POR CIERRE DE FONDO ROTATORIO - CAJA CHICA VDRA - MDRYT, CUENTA DE DEPOSITO: CUENTA UNICA DEL TESORO</t>
  </si>
  <si>
    <t>00099021001 DEPOSITO DE EFECTIVO, DEPOSITANTE: JUAN MANUEL ANDA ROCABADO, CONCEPTO: DEVOLUCION UNA DUODECIMA DE AGUINALDO DE 2018, CUENTA DE DEPOSITO: CUENTA UNICA DEL TESORO</t>
  </si>
  <si>
    <t>00099021001 DEPOSITO DE EFECTIVO, DEPOSITANTE: JUAN MANUEL ANDA ROCABADO, CONCEPTO: DEVOLUCION RENTA DICIEMBRE DE 2018, CUENTA DE DEPOSITO: CUENTA UNICA DEL TESORO</t>
  </si>
  <si>
    <t>00099021001 DEPOSITO DE EFECTIVO, DEPOSITANTE: NORAH JARANDILLA NISTTAHUZ, CONCEPTO: DEVOLUCION POR DOBLE PERCEPCION, CUENTA DE DEPOSITO: CUENTA UNICA DEL TESORO</t>
  </si>
  <si>
    <t>00132012005 DEPOSITO DE EFECTIVO, DEPOSITANTE: CARLOS LUJAN FERRUFINO, CONCEPTO: FONDOS  NO UTILIZADOS, CUENTA DE DEPOSITO: CUENTA UNICA DEL TESORO</t>
  </si>
  <si>
    <t>00046021109 DEPOSITO DE EFECTIVO, DEPOSITANTE: MINISTERIO DE SALUD, CONCEPTO: REVERSION DE FONDOS, CUENTA DE DEPOSITO: CUENTA UNICA DEL TESORO</t>
  </si>
  <si>
    <t>00041031107 DEPOSITO DE EFECTIVO, DEPOSITANTE: WILBERG BANTIN, CONCEPTO: DEVOLUCION COMBUSTIBLE MAYO, CUENTA DE DEPOSITO: CUENTA UNICA DEL TESORO</t>
  </si>
  <si>
    <t>00041031107 DEPOSITO DE EFECTIVO, DEPOSITANTE: WILBERG BANTIN, CONCEPTO: DEVOLUCION COMBUSTIBLE JUNIO, CUENTA DE DEPOSITO: CUENTA UNICA DEL TESORO</t>
  </si>
  <si>
    <t>00041031107 DEPOSITO DE EFECTIVO, DEPOSITANTE: WILBERG BANTIN, CONCEPTO: DEVOLUCION COMBUSTIBLE AGOSTO, CUENTA DE DEPOSITO: CUENTA UNICA DEL TESORO</t>
  </si>
  <si>
    <t>00016011101 DEPOSITO DE EFECTIVO, DEPOSITANTE: SIRLEY LUPA BERNAL, CONCEPTO: DEV DE SALDO DE PAGO PASAJES VIATICOS A PERSONAL CON ITEM DEL PROFOCOM, CUENTA DE DEPOSITO: CUENTA UNICA DEL TESORO</t>
  </si>
  <si>
    <t>00132079201 DEPOSITO DE EFECTIVO, DEPOSITANTE: MIGUEL CALDERON MEDRANO, CONCEPTO: DEVOLUCION DE FONDOS NO UTILIZADOS, CUENTA DE DEPOSITO: CUENTA UNICA DEL TESORO</t>
  </si>
  <si>
    <t>00132079201 DEPOSITO DE EFECTIVO, DEPOSITANTE: DEMBY GUAMAN LEDEZMA, CONCEPTO: DEVOLUCION DE FONDOS NO UTILIZADOS, CUENTA DE DEPOSITO: CUENTA UNICA DEL TESORO</t>
  </si>
  <si>
    <t>00041044201 DEPOSITO DE EFECTIVO, DEPOSITANTE: MILENKA VANESA FLORES VALENZUELA, CONCEPTO: DEVOLUCION DE FONDOS NO UTILIZADOS, CUENTA DE DEPOSITO: CUENTA UNICA DEL TESORO</t>
  </si>
  <si>
    <t>00591012001 DEPOSITO DE EFECTIVO, DEPOSITANTE: COMPAÑIA DE ALIMENTOS LTDA., CONCEPTO: DEPÓSITO POR PAGO DE SERVICIO DE AGUA POTABLE A MI TELEFERICO, CUENTA DE DEPOSITO: CUENTA UNICA DEL TESORO</t>
  </si>
  <si>
    <t>00591012001 DEPOSITO DE EFECTIVO, DEPOSITANTE: MARIA EUGENIA LAURA CUSI, CONCEPTO: SERVICIO DE AGUA POTABLE MAYO 2017, CUENTA DE DEPOSITO: CUENTA UNICA DEL TESORO</t>
  </si>
  <si>
    <t>00591012001 DEPOSITO DE EFECTIVO, DEPOSITANTE: MARIA EUGENIA LAURA CUSI, CONCEPTO: SERVICIO DE AGUA POTABLE JUNIO 2017, CUENTA DE DEPOSITO: CUENTA UNICA DEL TESORO</t>
  </si>
  <si>
    <t>00591012001 DEPOSITO DE EFECTIVO, DEPOSITANTE: MARIA EUGENIA LAURA CUSI, CONCEPTO: SERVICIO DE AGUA POTABLE JULIO 2017, CUENTA DE DEPOSITO: CUENTA UNICA DEL TESORO</t>
  </si>
  <si>
    <t>00591012001 DEPOSITO DE EFECTIVO, DEPOSITANTE: MARIA EUGENIA LAURA CUSI, CONCEPTO: SERVICIO DE AGUA POTABLE, CUENTA DE DEPOSITO: CUENTA UNICA DEL TESORO</t>
  </si>
  <si>
    <t>00591012001 DEPOSITO DE EFECTIVO, DEPOSITANTE: MARIA EUGENIA LAURA CUSI, CONCEPTO: SERVICIO DE AGUA POTABLE AGOSTO2017, CUENTA DE DEPOSITO: CUENTA UNICA DEL TESORO</t>
  </si>
  <si>
    <t>00591012001 DEPOSITO DE EFECTIVO, DEPOSITANTE: MARIA EUGENIA LAURA CUSI, CONCEPTO: SERVICIO DE AGUA POTABLE SEPTIEMBRE2017, CUENTA DE DEPOSITO: CUENTA UNICA DEL TESORO</t>
  </si>
  <si>
    <t>00590012001 DEPOSITO DE EFECTIVO, DEPOSITANTE: SURLINK TECHNOLOGY, CONCEPTO: DEVOLUCION POR DESCUENTO DE MATERIAL CONTRATO N° 028.17, CUENTA DE DEPOSITO: CUENTA UNICA DEL TESORO</t>
  </si>
  <si>
    <t>00099024113 DEPOSITO DE EFECTIVO, DEPOSITANTE: RENE RAMIRO TICONA TITO, CONCEPTO: CONSTRUCCION TINGLADO U.E. CHOJÑACALA - MUNICIPIO ACHACACHI, CUENTA DE DEPOSITO: CUENTA UNICA DEL TESORO</t>
  </si>
  <si>
    <t>00099021001 DEPOSITO DE EFECTIVO, DEPOSITANTE: JAVIER L. VILLARROEL ROMERO MDRYT, CONCEPTO: SALDO FONDO ROTATIVO MDRYT  OFICINA CENTRAL, CUENTA DE DEPOSITO: CUENTA UNICA DEL TESORO</t>
  </si>
  <si>
    <t>00099021001 DEPOSITO DE EFECTIVO, DEPOSITANTE: JAVIER L. VILLARROEL ROMERO MDRYT, CONCEPTO: SALDO FONDO ROTATIVO MDRYT OFICINA CENTRAL, CUENTA DE DEPOSITO: CUENTA UNICA DEL TESORO</t>
  </si>
  <si>
    <t>00597019202 DEPOSITO DE EFECTIVO, DEPOSITANTE: ERIKA ELVIRA DIAZ MAZANDA, CONCEPTO: CIERRE DE FONDO ROTATIVO 2018, CUENTA DE DEPOSITO: CUENTA UNICA DEL TESORO</t>
  </si>
  <si>
    <t>00599042001 DEPOSITO DE EFECTIVO, DEPOSITANTE: JEIDY MARIELA QUIROGA PANIAGUA, CONCEPTO: DEVOLUCION DE RECURSOS ASIGNADOS PARA PAGO DE REFRIGERIOS AL PERSONAL CHUQUISACA, CUENTA DE DEPOSITO: CUENTA UNICA DEL TESORO</t>
  </si>
  <si>
    <t>00526012001 DEPOSITO DE EFECTIVO, DEPOSITANTE: CESAR GOMEZ CONDORI - BOLIVIA TV, CONCEPTO: DEVOLUCION DE VIATICOS, CUENTA DE DEPOSITO: CUENTA UNICA DEL TESORO</t>
  </si>
  <si>
    <t>00526012001 DEPOSITO DE EFECTIVO, DEPOSITANTE: BOLIVIA TV - HERNAN SILVESTRE VILA, CONCEPTO: DEVOLUCION DE VIATICOS, CUENTA DE DEPOSITO: CUENTA UNICA DEL TESORO</t>
  </si>
  <si>
    <t>00290012001 DEP.DE CHEQ.AJENOS,RET.DE CAM.,CONCEPTO: DEP POR IMPUESTOS RETENIDOS RC-IVA IUE-IT POR SERVICIOS/2018,DEP.: SERVICIO DE IMPUESTOS NACIONALES , PROCEDENCIA: BANCO UNION S.A., CHEQUE: 5251, FECHA DE EMISION:15/01/2019</t>
  </si>
  <si>
    <t>00287102012 DEP.DE CHEQ.AJENOS,RET.DE CAM.,CONCEPTO: SUPERVICION UNIDADES EDUCATIVAS FACT 702,703,704,705,945,955,742,890,724,725,723,717,785,714,904,804,DEP.: FPS - OF CENTRAL , PROCEDENCIA: BANCO UNION S.A., CHEQUE: 995, FECHA DE EMISION:31/12/2018</t>
  </si>
  <si>
    <t>00287102013 DEP.DE CHEQ.AJENOS,RET.DE CAM.,CONCEPTO: PAGO DE SUPERVISION FDI DPTAL ORURO C/FACT 289,753,688,958,DEP.: FPS - OF CENTRAL , PROCEDENCIA: BANCO UNION S.A., CHEQUE: 997, FECHA DE EMISION:31/12/2018</t>
  </si>
  <si>
    <t>00578012002 DEP.DE CHEQ.AJENOS,RET.DE CAM.,CONCEPTO: REVERSION,DEP.: BOLIVIANA DE AVIACION , PROCEDENCIA: BANCO UNION S.A., CHEQUE: 10184, FECHA DE EMISION:18/01/2019</t>
  </si>
  <si>
    <t>00287102013 DEP.DE CHEQ.AJENOS,RET.DE CAM.,CONCEPTO: PAGO DE SUPERVICSION FDI DPTAL CBBA C/FACT 629,589,779,985,897,896,898,972,950,808,957,962,986,987,DEP.: FPS - OF CENTRAL , PROCEDENCIA: BANCO UNION S.A., CHEQUE: 998, FECHA DE EMISION:31/12/2018</t>
  </si>
  <si>
    <t>00578012002 DEP.DE CHEQ.AJENOS,RET.DE CAM.,CONCEPTO: REVERSION,DEP.: BOLIVIANA DE AVIACION , PROCEDENCIA: BANCO UNION S.A., CHEQUE: 10183, FECHA DE EMISION:18/01/2019</t>
  </si>
  <si>
    <t>00287102013 DEP.DE CHEQ.AJENOS,RET.DE CAM.,CONCEPTO: PAGO SUPERVISION FDI DPTAL CHQ CON FACT 750,960,948,946,253,DEP.: FPS - OF CENTRAL , PROCEDENCIA: BANCO UNION S.A., CHEQUE: 999, FECHA DE EMISION:31/12/2018</t>
  </si>
  <si>
    <t>00287102013 DEP.DE CHEQ.AJENOS,RET.DE CAM.,CONCEPTO: PAGO SUPERVISION FDI DPATL PTS CON FACT 908,920,1000,826,504,505,DEP.: FPS - OF CENTRAL , PROCEDENCIA: BANCO UNION S.A., CHEQUE: 1000, FECHA DE EMISION:31/12/2018</t>
  </si>
  <si>
    <t>00099021001 DEP.DE CHEQ.AJENOS,RET.DE CAM.,CONCEPTO: DESCUENTO SR. DIEGO TAPIA JIMENEZ C 31 N° 1439/2018,DEP.: WILY DIEGO TAPIA JIMENEZ , PROCEDENCIA: BANCO UNION S.A., CHEQUE: 1338, FECHA DE EMISION:17/01/2019</t>
  </si>
  <si>
    <t>00015011108 DEP.DE CHEQ.AJENOS,RET.DE CAM.,CONCEPTO: DEVOLUCION DE FONDOS,DEP.: MIN. GOBIERNO , PROCEDENCIA: BANCO UNION S.A., CHEQUE: 51264, FECHA DE EMISION:15/01/2019</t>
  </si>
  <si>
    <t>00046021109 DEP.DE CHEQ.AJENOS,RET.DE CAM.,CONCEPTO: REVERSION DE FONDOS (EJECUCION DE BOLETA DE GARANTIA),DEP.: MINISTERIO DE SALUD , PROCEDENCIA: BANCO DE CREDITO DE BOLIVIA S.A., CHEQUE: 157422, FECHA DE EMISION:11/01/2019</t>
  </si>
  <si>
    <t>00099021001 DEP.DE CHEQ.AJENOS,RET.DE CAM.,CONCEPTO: FLORES HUARACHI EFRAIN,DEP.: BANCO UNION  S.A. , PROCEDENCIA: BANCO UNION S.A., CHEQUE: 160295, FECHA DE EMISION:18/01/2019</t>
  </si>
  <si>
    <t>00099021001 DEP.DE CHEQ.AJENOS,RET.DE CAM.,CONCEPTO: DEVOLUCION DE RECURSOS NO EJECUTADOS,DEP.: GOBIERNO AUTONOMO MUNICIPAL DE PUERTO PEREZ , PROCEDENCIA: BANCO UNION S.A., CHEQUE: 3242, FECHA DE EMISION:16/01/2019</t>
  </si>
  <si>
    <t>00099021001 DEP.DE CHEQ.AJENOS,RET.DE CAM.,CONCEPTO: PAGO POR DESCUENTO MONTOS EXCEDENTES POR DOBLE PERCEPCION DE RECURSOS PUBLICOS,DEP.: CAJA NACIONAL DE SALUD , PROCEDENCIA: BANCO UNION S.A., CHEQUE: 40356, FECHA DE EMISION:17/01/2019</t>
  </si>
  <si>
    <t>00099021001 DEP.DE CHEQ.AJENOS,RET.DE CAM.,CONCEPTO: DEVOLUCION DE SALDO NO EJECUTADO PARA LA CUENTA 3987 CUENTA UNICA DEL TESORO,DEP.: GAM PORCO , PROCEDENCIA: BANCO UNION S.A., CHEQUE: 3283, FECHA DE EMISION:16/01/2019</t>
  </si>
  <si>
    <t>00130012001 DEP.DE CHEQ.AJENOS,RET.DE CAM.,CONCEPTO: PAGO DE CAPITAL E INTERESES COMERMIN R.L.,DEP.: COMERMIN RL , PROCEDENCIA: BANCO NACIONAL DE BOLIVIA S.A., CHEQUE: 1109412, FECHA DE EMISION:17/01/2019</t>
  </si>
  <si>
    <t>00099021001 DEPOSITO DE EFECTIVO, DEPOSITANTE: MINISTERIO DE SALUD, CONCEPTO: REVERSION DE FONDOS, CUENTA DE DEPOSITO: CUENTA UNICA DEL TESORO</t>
  </si>
  <si>
    <t>00670012002 DEPOSITO DE EFECTIVO, DEPOSITANTE: FREDDY MARCELO ARANIBAR SAINZ, CONCEPTO: DEVOLUCION SALDO ( GASOLINA ), CUENTA DE DEPOSITO: CUENTA UNICA DEL TESORO</t>
  </si>
  <si>
    <t>00099021001 DEPOSITO DE EFECTIVO, DEPOSITANTE: ENDE FLAVIA ANTONIETA ALARCON ALARCON, CONCEPTO: CUMPLIMIENTO DS 3034 REMUNERACION MAX DIC/18 WILFREDO OVANDO ROJAS, CUENTA DE DEPOSITO: CUENTA UNICA DEL TESORO</t>
  </si>
  <si>
    <t>00212082001 DEPOSITO DE EFECTIVO, DEPOSITANTE: JUAN CARLOS QUISPE PERALTA, CONCEPTO: ASIGNACION DE FONDOS EN AVANCE PARA GASTOS OPERATIVOS "GESTION 2018", CUENTA DE DEPOSITO: CUENTA UNICA DEL TESORO</t>
  </si>
  <si>
    <t>00099021001 DEPOSITO DE EFECTIVO, DEPOSITANTE: MILENKA PAOLA DELGADO CAMEO, CONCEPTO: REVERSION DEFINITIVA CAMARA DE DIPUTADOS, CUENTA DE DEPOSITO: CUENTA UNICA DEL TESORO</t>
  </si>
  <si>
    <t>00099021001 DEPOSITO DE EFECTIVO, DEPOSITANTE: RADIO MOVIL EL TURISTA-ROGER CORTEZ AGUILAR, CONCEPTO: DEVOLUCION DE FONDOS POR SERVICIOS, CUENTA DE DEPOSITO: CUENTA UNICA DEL TESORO</t>
  </si>
  <si>
    <t>00099021001 DEPOSITO DE EFECTIVO, DEPOSITANTE: GOB. AUTONOMO MUNICIPAL COLQUENCHA NIT 1029795029, CONCEPTO: DEVOLUCION DE RECURSOS BONO MENSUAL PARA PERSONAS CON DISCAPACIDAD, CUENTA DE DEPOSITO: CUENTA UNICA DEL TESORO</t>
  </si>
  <si>
    <t>VENTA DE DIVISAS CON TRANSFERENCIA DE FONDOS A SOLICITUD DE EMPRESA BOLIVIANA DE ALIMENTOS Y DERIVADOS - EBA SEGUN SOLICITUD 7086 REF: PAGO A INTERNACIONAL NUT AND DRIEDFRUIT POR CONCEPTO DE ACTUALIZACION DE REGISTRO INTERNACIONAL EN MERCADOS INTERNACIONALES SEGUN NOTA NI GCL UMEX 2018-0029 I 2018 LIB. 00599022001 EBA-COMERCIALIZACION PRODUCTOS MERCADO INTERNO Y EXPORTACION</t>
  </si>
  <si>
    <t>VENTA DE DIVISAS CON TRANSFERENCIA DE FONDOS A SOLICITUD DE EMPRESA BOLIVIANA DE ALIMENTOS Y DERIVADOS - EBA SEGUN SOLICITUD 7086 REF: PAGO A INTERNACIONAL NUT AND DRIEDFRUIT POR CONCEPTO DE ACTUALIZACION DE REGISTRO INTERNACIONAL EN MERCADOS INTERNACIONALES SEGUN NOTA NI GCL UMEX 2018-0029 I 2018 LIB. 00599022001 EBA-COMERCIALIZACION PRODUCTOS MERCADO INTERNO Y EXPORTACION POR DIFERENCIAL CAMBIARIO</t>
  </si>
  <si>
    <t>VENTA DE DIVISAS CON TRANSFERENCIA DE FONDOS A SOLICITUD DE EMPRESA BOLIVIANA DE INDUSTRIALIZACION DE HIDROCARBUROS SEGUN SOLICITUD 7088 REF: CE.001.19, PAGO POR LA COMPRA DE MATERIA PRIMA COMPOUND PE80 519 TONELADAS, PARA LA CONSTRUCCION Y AMPLIACION DE REDES PRIMARIAS Y SECUNDARIAS, ACOMETIDAS Y C LIB. 00584012001 EBIH - VENTA DE TUBERÍAS Y ACCESORIOS</t>
  </si>
  <si>
    <t>NUMERO DE LIBRETA CUT: 00099021001 OPERACIÓN E75 TRANSFERENCIA DE LA CUENTA FISCAL BUN A LA CUT EN MN TRANSF.FDOS.A SOLICITUD DEL G.A.M. SAN LUCAS SG.NOTA CITE: G.A.M.S.L. 11/2019 A CTA.3987 CUT LBRTA.00099021001</t>
  </si>
  <si>
    <t>NUMERO DE LIBRETA CUT: 00099024113 OPERACIÓN E75 TRANSFERENCIA DE LA CUENTA FISCAL BUN A LA CUT EN MN TRANSF.FDOS.A SOLICITUD DEL G.A.M. SAN LUCAS SG.NOTA CITE: G.A.M.S.L. 12/2019 A CTA.3987 CUT LBRTA.00099024113</t>
  </si>
  <si>
    <t>NUMERO DE LIBRETA CUT: 00099024113 OPERACIÓN E75 TRANSFERENCIA DE LA CUENTA FISCAL BUN A LA CUT EN MN TRANSF.FDOS.A SOLICITUD DEL G.A.M. COLCAPIRHUA SG.NOTA CITE:GAMC-DESP/C.EXT/027/2019 A CTA.3987 CUT LBRTA.00099024113</t>
  </si>
  <si>
    <t>NUMERO DE LIBRETA CUT: 00099024113 OPERACIÓN E75 TRANSFERENCIA DE LA CUENTA FISCAL BUN A LA CUT EN MN TRANSF.FDOS.A SOLICITUD DEL G.A.M. SAN LORENZO SG.NOTA CITE: OF.DESDP-GAMSL 008/2019 A CTA.3987 CUT LBRTA.00099024113</t>
  </si>
  <si>
    <t>NUMERO DE LIBRETA CUT: 0009921001 OPERACIÓN E75 TRANSFERENCIA DE LA CUENTA FISCAL BUN A LA CUT EN MN TRANSF.FDOS.A SOLICITUD DEL G.A.M. POJO SG.NOTA CITE:GAMP-MAE 09/2019 A CTA.3987 CUT LBRTA.00099021001</t>
  </si>
  <si>
    <t>NUMERO DE LIBRETA CUT: 00086051101 OPERACIÓN E18 TRANSFERENCIA DEL SISTEMA FINANCIERO POR CUENTA DE TERCEROS A LA CUT ABONO PARA CUT 3987069001LIBRETA 00086051101DE MINISTERIO DE MEDIO AMBIENTE Y AGUA A SOLICITUD DE EMPRESA PUBLICA SOCIAL DE AGUA Y SANEAMIENTO SA</t>
  </si>
  <si>
    <t>COBRO DE||ÚTILES DE ESCRITORIO POR LA ELABORACIÓN DEL COMPROBANTE CONTABLE N° 0945186 DE LA FECHA DE LA LIBRETA N° 00099021001 TGN - RECURSOS ORDINARIOS - MONEDA NACIONAL, COSTO ÚTILES DE ESCRITORIO</t>
  </si>
  <si>
    <t>||TRANSFERENCIA DE FONDOS SEGÚN CITE: MEFP/VTCP/DGCP/UODP-86/2016 DEL MEFP RECIBIDA EN LA FECHA REF: PAGO VENCIMIENTO CLAVE PIZARRA TGNU1G05 (TRAM-TSO-402) EQUIVALENTE A UFV 2.500.000,00 T/C. UFV 2,29238 DE LA LIBRETA N° 00099021001 TGN - RECURSOS ORDINARIOS - MONEDA NACIONAL</t>
  </si>
  <si>
    <t>||TRANSFERENCIA DE FONDOS S/G. MENSAJE SWIFT NRO. 00727 Y CORREOS ELECTRÓNICOS DE LA DGAC Y AASANA. (SECTOR PÚBLICO - SOBREVUELOS). DEBITO DE LA LIBRETA 00117012001 DGAC, REPOSICION UTILES DE ESCRITORIO.</t>
  </si>
  <si>
    <t>||TRANSFERENCIA DE FONDOS S/G. MENSAJES SWIFT NROS. 00728 Y 00729 DE LA FECHA. (SECTOR PÚBLICO - SERVICIOS). DEBITO DE LA LIBRETA 00119012001 ADSIB, REPOSICION UTILES DE ESCRITORIO.</t>
  </si>
  <si>
    <t>||RESPUESTA DEBITO DEL BANQUERO SG/ SWIFT 00754 DE LA FECHA REF: COBRO COMISION POR TRANSFERENCIA DE EUR 7.500,00 DEL 21/11/18 SG/ SOLICITUD DEL MINISTERIO DE EDUCACION, PAGO A/F TECHNICAL UNIVERSITY OF DENMARK LIB. NO. 00099021001 TGN-RECURSOS ORDINARIOS (UTILES DE ESCRITORIO)</t>
  </si>
  <si>
    <t>||RESPUESTA DEBITO DEL BANQUERO SG/ SWIFT 00754 DE LA FECHA REF: COBRO COMISION POR TRANSFERENCIA DE EUR 7.500,00 DEL 21/11/18 SG/ SOLICITUD DEL MINISTERIO DE EDUCACION, PAGO A/F TECHNICAL UNIVERSITY OF DENMARK LIB. NO. 00099021001 TGN-RECURSOS ORDINARIOS (COMIS. DEL BANQUERO EQUIV. EUR 6,70)</t>
  </si>
  <si>
    <t>NUMERO DE LIBRETA CUT: 00078014205 OPERACIÓN E18 TRANSFERENCIA DEL SISTEMA FINANCIERO POR CUENTA DE TERCEROS A LA CUT PAGO A PROVEEDORES POR MH CONSULTA Y PARTICIPACION EMPRESAS PRIVADAS A SOLICITUD DE YPFB TRANSPORTE</t>
  </si>
  <si>
    <t>'COBRO DE'||UTILES DE ESCRITORIO POR EL COMPROBANTE CONTABLE NRO. 0945223 DE LA FECHA, SEGÚN CORREO ELECTRÓNICO DE YPFB DE F. 23/01/2018. DEBITO DE LA LIBRETA 00513022001 YPFB  OPERACIONES.</t>
  </si>
  <si>
    <t>00099021001 DEPOSITO DE EFECTIVO, DEPOSITANTE: VIC.DEL ESTADO PLURINAC.-ROSEMARY CASTILLO LARICO, CONCEPTO: REPOSICION DE CREDENCIAL INSTITUCIONAL POR EXTRAVIO, CUENTA DE DEPOSITO: CUENTA UNICA DEL TESORO</t>
  </si>
  <si>
    <t>00099021001 DEPOSITO DE EFECTIVO, DEPOSITANTE: LUIS CHAVEZ RODRIGUEZ, CONCEPTO: DEVOLUCION DE BONO AL CARGO, CUENTA DE DEPOSITO: CUENTA UNICA DEL TESORO</t>
  </si>
  <si>
    <t>00224012007 DEPOSITO DE EFECTIVO, DEPOSITANTE: INGRID MARIA DOLORES POPPE GONZALEZ, CONCEPTO: DEVOLUCION DE SALDO NO UTILIZADO EN PASAJES, CUENTA DE DEPOSITO: CUENTA UNICA DEL TESORO</t>
  </si>
  <si>
    <t>00224012002 DEPOSITO DE EFECTIVO, DEPOSITANTE: MARIA TERESA VARGAS CAMPOS, CONCEPTO: DEVOLUCION DE SALDO NO UTILIZADO EN PASAJES, CUENTA DE DEPOSITO: CUENTA UNICA DEL TESORO</t>
  </si>
  <si>
    <t>00046024204 DEPOSITO DE EFECTIVO, DEPOSITANTE: EDILBER W. DELGADO MERCADO, CONCEPTO: DEVOLUCION DE FONDOS PARA DESCARGO ECONOMICO, CUENTA DE DEPOSITO: CUENTA UNICA DEL TESORO</t>
  </si>
  <si>
    <t>00132079201 DEPOSITO DE EFECTIVO, DEPOSITANTE: JULIO VALENTINO ANDRE HERBAS, CONCEPTO: DEVOLUCION SALDO DE FONDOS EN AVANCE, CUENTA DE DEPOSITO: CUENTA UNICA DEL TESORO</t>
  </si>
  <si>
    <t>00099021001 DEPOSITO DE EFECTIVO, DEPOSITANTE: RCB -2 ""TARAPACA"", CONCEPTO: SERVICIOS BASICOS, CUENTA DE DEPOSITO: CUENTA UNICA DEL TESORO</t>
  </si>
  <si>
    <t>00099021001 DEPOSITO DE EFECTIVO, DEPOSITANTE: FONADIN, CONCEPTO: DEVOLUCION REFRIGERIO PERSONAL EVENTUAL COCHABAMBA, DICIEMBRE, CUENTA DE DEPOSITO: CUENTA UNICA DEL TESORO</t>
  </si>
  <si>
    <t>00020051101 DEPOSITO DE EFECTIVO, DEPOSITANTE: CPMY. BERMEJO, CONCEPTO: REVERSION POR GASTOS NO EJECUTADOS DE LA CP MY BERMEJO  CONCEPTO DE COMUNICACIONES SERVICIOS BASICOS, CUENTA DE DEPOSITO: CUENTA UNICA DEL TESORO</t>
  </si>
  <si>
    <t>00292012001 DEPOSITO DE EFECTIVO, DEPOSITANTE: EBER MAMANI, CONCEPTO: CONVENIO ENTRE VIAS BOLIVIA  Y FEDERACION 1RO DE MAYO, CUENTA DE DEPOSITO: CUENTA UNICA DEL TESORO</t>
  </si>
  <si>
    <t>00099021001 DEPOSITO DE EFECTIVO, DEPOSITANTE: ANTONIO TRIGUERO ICHUTA, CONCEPTO: REVERSION DE HABER MENSUAL (12-18) NOMBRE: CARLOS RODRIGO CHAMBI CONDE CI. 6073356 CON ITEM 8548, CUENTA DE DEPOSITO: CUENTA UNICA DEL TESORO</t>
  </si>
  <si>
    <t>00190012003 DEPOSITO DE EFECTIVO, DEPOSITANTE: BERTHA MARIA VALLEJOS ALVAREZ, CONCEPTO: DEVOL DE FONDOS EN AVANCE PARA CAPTURA DE IMAGENES DE LA RENDICION PUBLICA DE CUENTAS FINAL 2018, CUENTA DE DEPOSITO: CUENTA UNICA DEL TESORO</t>
  </si>
  <si>
    <t>00572012001 DEPOSITO DE EFECTIVO, DEPOSITANTE: ABDON ARNOLD SOTO LARA, CONCEPTO: DEVOLUCION DE SUELDO, CUENTA DE DEPOSITO: CUENTA UNICA DEL TESORO</t>
  </si>
  <si>
    <t>00572012001 DEPOSITO DE EFECTIVO, DEPOSITANTE: RAMIRO MAMANI ESCOBAR, CONCEPTO: DEVOLUCION DE SUELDO, CUENTA DE DEPOSITO: CUENTA UNICA DEL TESORO</t>
  </si>
  <si>
    <t>00572012001 DEPOSITO DE EFECTIVO, DEPOSITANTE: WILDER CHAVEZ TERRAZAS, CONCEPTO: DEVOLUCION DE SUELDO, CUENTA DE DEPOSITO: CUENTA UNICA DEL TESORO</t>
  </si>
  <si>
    <t>00572012001 DEPOSITO DE EFECTIVO, DEPOSITANTE: WILSON MAMANI QUILLE, CONCEPTO: DEVOLUCION DE SUELDO, CUENTA DE DEPOSITO: CUENTA UNICA DEL TESORO</t>
  </si>
  <si>
    <t>00572012001 DEPOSITO DE EFECTIVO, DEPOSITANTE: WILLAMS QUISPE NINA, CONCEPTO: DEVOLUCION DE SUELDO, CUENTA DE DEPOSITO: CUENTA UNICA DEL TESORO</t>
  </si>
  <si>
    <t>00526012001 DEPOSITO DE EFECTIVO, DEPOSITANTE: BOLIVIA TV-REYNALDO MENDOZA CHUQUINIA, CONCEPTO: DEVOLUCION DE VIATICOS, CUENTA DE DEPOSITO: CUENTA UNICA DEL TESORO</t>
  </si>
  <si>
    <t>00572012001 DEPOSITO DE EFECTIVO, DEPOSITANTE: JULIO CESAR SANCHEZ UZEDA, CONCEPTO: DEVOLUCION DE SUELDO, CUENTA DE DEPOSITO: CUENTA UNICA DEL TESORO</t>
  </si>
  <si>
    <t>00099021001 DEPOSITO DE EFECTIVO, DEPOSITANTE: GENARA LOZA GUTIERREZ, CONCEPTO: DEVOLUCION DE SENASIR, CUENTA DE DEPOSITO: CUENTA UNICA DEL TESORO</t>
  </si>
  <si>
    <t>00099021001 DEPOSITO DE EFECTIVO, DEPOSITANTE: EJERCITO DE BOLIVIA 147956025, CONCEPTO: SALDOS NO EJECUTADOS EN SERVICIOS BASICOS TELEFONIA MES DE NOVIEMBRE DEL 2018, CUENTA DE DEPOSITO: CUENTA UNICA DEL TESORO</t>
  </si>
  <si>
    <t>00099021001 DEPOSITO DE EFECTIVO, DEPOSITANTE: EJERCITO DE BOLIVIA 147956025, CONCEPTO: REVERSION EN LA PARTIDA METALICOS CORRESPONDIENTE AL MES DE NOVIEMBRE DE 2018, CUENTA DE DEPOSITO: CUENTA UNICA DEL TESORO</t>
  </si>
  <si>
    <t>00099021001 DEPOSITO DE EFECTIVO, DEPOSITANTE: EJERCITO DE BOLIVIA 147956025, CONCEPTO: SALDOS NO EJECUTADOS EN TELEFONIA DICIEMBRE DEL 2018, CUENTA DE DEPOSITO: CUENTA UNICA DEL TESORO</t>
  </si>
  <si>
    <t>00099021001 DEPOSITO DE EFECTIVO, DEPOSITANTE: EJERCITO DE BOLIVIA 147956025, CONCEPTO: SALDOS NO EJECUTADOS POR ENERGIA ELECTRICA MES DE DICIEMBRE DEL 2018, CUENTA DE DEPOSITO: CUENTA UNICA DEL TESORO</t>
  </si>
  <si>
    <t>00283012002 DEP.DE CHEQ.AJENOS,RET.DE CAM.,CONCEPTO: PERDIDA DE TARJETA DE MAGNETICA,DEP.: ADUANA NACIONAL , PROCEDENCIA: BANCO UNION S.A., CHEQUE: 3361, FECHA DE EMISION:17/01/2019</t>
  </si>
  <si>
    <t>00526012001 DEP.DE CHEQ.AJENOS,RET.DE CAM.,CONCEPTO: DEP. POR DEVOLUCION EN SERVICIOS  BASICOS NO UTILIZADOS PARA REVERSION DE C-31 ORIGEN LIC CORRALES,DEP.: BOLIVIA  TV , PROCEDENCIA: BANCO UNION S.A., CHEQUE: 16345, FECHA DE EMISION:18/01/2019</t>
  </si>
  <si>
    <t>00283014101 DEP.DE CHEQ.AJENOS,RET.DE CAM.,CONCEPTO: PERMISOS SIN GOCE DE HABERES,DEP.: ADUANA NACIONAL , PROCEDENCIA: BANCO UNION S.A., CHEQUE: 3358, FECHA DE EMISION:16/01/2019</t>
  </si>
  <si>
    <t>00283012002 DEP.DE CHEQ.AJENOS,RET.DE CAM.,CONCEPTO: TARJETA Y CREDENCIAL,DEP.: ADUANA NACIONAL , PROCEDENCIA: BANCO UNION S.A., CHEQUE: 3355, FECHA DE EMISION:16/01/2019</t>
  </si>
  <si>
    <t>00283062001 DEP.DE CHEQ.AJENOS,RET.DE CAM.,CONCEPTO: DEVOLUCION DE VIATICOS,DEP.: ADUANA NACIONAL , PROCEDENCIA: BANCO UNION S.A., CHEQUE: 3357, FECHA DE EMISION:16/01/2019</t>
  </si>
  <si>
    <t>00099021001 DEP.DE CHEQ.AJENOS,RET.DE CAM.,CONCEPTO: DEV. VIATICOS INCLUYE RC-IVA POR DESCUENTO (DICIEMBRE/2018)REALIZADO A DELINA CUMANDIRI,DEP.: CAMARA DE SENADORES , PROCEDENCIA: BANCO UNION S.A., CHEQUE: 7245, FECHA DE EMISION:21/01/2019</t>
  </si>
  <si>
    <t>00578012002 DEP.DE CHEQ.AJENOS,RET.DE CAM.,CONCEPTO: REVERSION,DEP.: BOLIVIANA DE AVIACION , PROCEDENCIA: BANCO UNION S.A., CHEQUE: 10190, FECHA DE EMISION:21/01/2019</t>
  </si>
  <si>
    <t>00099021001 DEP.DE CHEQ.AJENOS,RET.DE CAM.,CONCEPTO: BAJAS MEDICAS DE INCAPACIDAD TEMPORAL MES NOVIEMBRE 2018,DEP.: UNIDAD DE INVESTIGACIONES FINANCIERAS , PROCEDENCIA: BANCO UNION S.A., CHEQUE: 30457, FECHA DE EMISION:31/12/2018</t>
  </si>
  <si>
    <t>00597019202 DEP.DE CHEQ.AJENOS,RET.DE CAM.,CONCEPTO: PAGO POR LA COMPRA DE UN MONITOR SAMSUNG,DEP.: CREDINFORM INTERNATIONAL S.A. , PROCEDENCIA: BANCO MERCANTIL SANTA CRUZ SA., CHEQUE: 118063, FECHA DE EMISION:17/01/2019</t>
  </si>
  <si>
    <t>00099021001 DEP.DE CHEQ.AJENOS,RET.DE CAM.,CONCEPTO: ANTEQUERA ROMERO JUAN ALVARO,DEP.: BANCO UNION SA , PROCEDENCIA: BANCO UNION S.A., CHEQUE: 160296, FECHA DE EMISION:21/01/2019</t>
  </si>
  <si>
    <t>00099021001 DEP.DE CHEQ.AJENOS,RET.DE CAM.,CONCEPTO: DEVOLUCION INCAPACIDAD TEMPORAL CSBP COCHABAMBA,DEP.: CONTRALORIA GENERAL DEL ESTADO , PROCEDENCIA: BANCO NACIONAL DE BOLIVIA S.A., CHEQUE: 6889351, FECHA DE EMISION:10/01/2019</t>
  </si>
  <si>
    <t>00099021001 DEP.DE CHEQ.AJENOS,RET.DE CAM.,CONCEPTO: REMBOLSO SUBSIDIO INCAPACIDAD TEMPORAL CSBP,DEP.: CONTRALORIA GENERAL DEL ESTADO , PROCEDENCIA: BANCO UNION S.A., CHEQUE: 6042, FECHA DE EMISION:14/01/2019</t>
  </si>
  <si>
    <t>00099021001 DEP.DE CHEQ.AJENOS,RET.DE CAM.,CONCEPTO: DEP POR REVERSIONES FONDOS POR AVANCE,DEP.: AGENCIA BOLIVIANA DE CORREOS , PROCEDENCIA: BANCO UNION S.A., CHEQUE: 32, FECHA DE EMISION:17/01/2019</t>
  </si>
  <si>
    <t>00291012002 DEPOSITO DE EFECTIVO, DEPOSITANTE: SHIRLEY JUANA GUTIERREZ ROMAN, CONCEPTO: REPOSICION CREDENCIAL, CUENTA DE DEPOSITO: CUENTA UNICA DEL TESORO</t>
  </si>
  <si>
    <t>00070011102 DEPOSITO DE EFECTIVO, DEPOSITANTE: MIGUEL ANGEL BALDIVIEZO MEDINA, CONCEPTO: REPOSICION DE CREDENCIAL, CUENTA DE DEPOSITO: CUENTA UNICA DEL TESORO</t>
  </si>
  <si>
    <t>00099021001 DEPOSITO DE EFECTIVO, DEPOSITANTE: TEREZA NORA BOHORQUEZ, CONCEPTO: ACUERDO ENTRE LA SEÑORA TEREZA NORA BOHORQUEZ, CUENTA DE DEPOSITO: CUENTA UNICA DEL TESORO</t>
  </si>
  <si>
    <t>00224012007 DEPOSITO DE EFECTIVO, DEPOSITANTE: JOSE ROGER GRANDY MENDOZA, CONCEPTO: DEVOLUCION DE SALDO NO UTILIZADO EN PASAJES, CUENTA DE DEPOSITO: CUENTA UNICA DEL TESORO</t>
  </si>
  <si>
    <t>00132052001 DEPOSITO DE EFECTIVO, DEPOSITANTE: SEDEM-SEMILLAS, CONCEPTO: DEVOLUCION EXCEDENTE PAGO SEGUNDO AGUINALDO ESFUERZO POR BOLIVIA, CUENTA DE DEPOSITO: CUENTA UNICA DEL TESORO</t>
  </si>
  <si>
    <t>00099021001 DEPOSITO DE EFECTIVO, DEPOSITANTE: RODRIGO MULLISACA MAMANI, CONCEPTO: REVERSION CAMARA DE DIPUTADOS, CUENTA DE DEPOSITO: CUENTA UNICA DEL TESORO</t>
  </si>
  <si>
    <t>00599032003 DEPOSITO DE EFECTIVO, DEPOSITANTE: SAUL CHINO QUISPE, CONCEPTO: FONDOS NO UTILIZADOS, CUENTA DE DEPOSITO: CUENTA UNICA DEL TESORO</t>
  </si>
  <si>
    <t>00670012002 DEPOSITO DE EFECTIVO, DEPOSITANTE: LITTZY JENNY PACHECO GAMBOA, CONCEPTO: DEVOLUCION MEDICAMENTOS, CUENTA DE DEPOSITO: CUENTA UNICA DEL TESORO</t>
  </si>
  <si>
    <t>00099021001 DEPOSITO DE EFECTIVO, DEPOSITANTE: CARLOS ALBERTO TORRICO BORJA, CONCEPTO: DEVOLUCION  VIATICOS NO UTILIZADOS CARLOS TORRICO MEMO 1242 C31-3277/18, CUENTA DE DEPOSITO: CUENTA UNICA DEL TESORO</t>
  </si>
  <si>
    <t>00099021001 DEPOSITO DE EFECTIVO, DEPOSITANTE: FREDDY TORRES TORRES, CONCEPTO: DEVOLUCION DE HORAS SUPERAVIT, CUENTA DE DEPOSITO: CUENTA UNICA DEL TESORO</t>
  </si>
  <si>
    <t>00283022001 DEP.DE CHEQ.AJENOS,RET.DE CAM.,CONCEPTO: DEVOLUCION DE VIATICOS,DEP.: ADUANA NACIONAL , PROCEDENCIA: BANCO UNION S.A., CHEQUE: 3356, FECHA DE EMISION:16/01/2019</t>
  </si>
  <si>
    <t>TRANSFERENCIA DEL EXTERIOR SEGUN SWIFT 00777 DE FECHA 21/01/2019 ORDENANTE: CONSULADO GENERAL DE BOLIVIA EN WASHINGTON D.C. REF.: RECAUDACIONES DEL MES DE DICIEMBRE GESTORIA CONSULAR LIB. 00010011102 MIN.RELACIONES EXTERIORES - GESTORIA CONSULAR LEY Nº 3108</t>
  </si>
  <si>
    <t>COBRO COSTOS DE PAPELERIA SEGUN TRANSFERENCIA DEL EXTERIOR POR ORDEN DE CONSULADO GENERAL DE BOLIVIA EN WASHINGTON D.C. REF.: RECAUDACIONES DEL MES DE DICIEMBRE GESTORIA CONSULAR LIB. 00010011102 MIN.RELACIONES EXTERIORES - GESTORIA CONSULAR LEY Nº 3108</t>
  </si>
  <si>
    <t>NUMERO DE LIBRETA CUT: 00099024113 OPERACIÓN E75 TRANSFERENCIA DE LA CUENTA FISCAL BUN A LA CUT EN MN TRANSF.FDOS. A SOLICITUD DEL G.A.M. EL PUENTE SG.NOTA G.A.M. EP.CITE:002/2019 A CTA.3987 CUT LBRTA.00099024113</t>
  </si>
  <si>
    <t>NUMERO DE LIBRETA CUT: 00099024113 OPERACIÓN E75 TRANSFERENCIA DE LA CUENTA FISCAL BUN A LA CUT EN MN TRANSF.FDOS. A SOLICITUD DEL G.A.M. EL PUENTE SG.NOTA G.A.M. EP.CITE:001/2019 A CTA.3987 CUT LBRTA.00099024113</t>
  </si>
  <si>
    <t>NUMERO DE LIBRETA CUT: 00066047001 OPERACIÓN E75 TRANSFERENCIA DE LA CUENTA FISCAL BUN A LA CUT EN MN TRANSF.FDOS. A SOLICITUD EMPRESA MCPAL. ASEO TRINIDAD SG.NOTA TRINIDAD 21/09/2019 A CTA.3987 CUT LBRTA.00066047001</t>
  </si>
  <si>
    <t>De: 00099024113 Transferencia en cumplimiento al DS N°0913 de 15/06/2011 y el Convenio Intergubernativo de Financiamiento UPRE-CIF-IG 083/2018, suscrito entre la UPRE y el GAM de Huanuni, Proyecto “Construcción Centro Programa de Atención a la Niñez - Huanuni”, correspondiente al pago de la planilla Nº5, según la UPRE.</t>
  </si>
  <si>
    <t>De: 00099024113 Transferencia en cumplimiento al DS N°0913 de 15/06/2011 y el Convenio Intergubernativo de Financiamiento UPRE-CIF-IG 1034/2017, suscrito entre la UPRE y el GAD de Potosí, Proyecto “Construcción Piscina Olímpica Potosí”, correspondiente al pago de la planilla Nº6, según la UPRE.</t>
  </si>
  <si>
    <t>De: 00099024113 Transferencia en cumplimiento al DS N°0913 de 15/06/2011 y el Convenio Intergubernativo de Financiamiento UPRE-CIF-IG 1108/2017, suscrito entre la UPRE y el GAM de Desaguadero, Proyecto “Const. Unidad Educativa Técnico Humanístico Batallón Colorados - Desaguadero”, correspondiente al pago de saldo de la planilla Nº3, según la UPRE.</t>
  </si>
  <si>
    <t>De: 00099024113 Transferencia en cumplimiento al DS N°0913 de 15/06/2011 y el Convenio Intergubernativo de Financiamiento UPRE-CIF-IG 1125/2017, suscrito entre la UPRE y el GAM de Poroma, Proyecto “Construcción Unidad Educativa Cucuri”, correspondiente al pago del saldo de la planilla Nº2,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</si>
  <si>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Nº3,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</si>
  <si>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Nº2, según la UPRE.</t>
  </si>
  <si>
    <t>De: 00099024113 Transferencia en cumplimiento al DS N°0913 de 15/06/2011 y el Convenio Intergubernativo de Financiamiento UPRE-CIF-IG 992/2017, suscrito entre la UPRE y el GAM de Padcaya, Proyecto “Construcción Centro de Salud Trementinal”, correspondiente al pago de la planilla Nº4, según la UPRE.</t>
  </si>
  <si>
    <t>De: 00099024113 Transferencia en cumplimiento al DS N°0913 de 15/06/2011 y el Convenio Intergubernativo de Financiamiento UPRE-CIF-IG 1123/2017, suscrito entre la UPRE y el GAR del Gran Chaco, Proyecto “Construcción Matadero Yacuiba”, correspondiente al pago de la planilla Nº1, según la UPRE.</t>
  </si>
  <si>
    <t>De: 00099024113 Transferencia en cumplimiento al DS N°0913 de 15/06/2011 y el Convenio Interinstitucional de Financiamiento UPRE-CIF/132-A/2017, suscrito entre la UPRE y el Universidad Técnica de Oruro, Proyecto “Construcción Bloque Laboratorios Carrera Ingeniería Química FNI - UTO”, correspondiente al pago de la planilla Nº3, según la UPRE.</t>
  </si>
  <si>
    <t>De: 00099024113 Transferencia en cumplimiento al DS N°0913 de 15/06/2011 y el Convenio Intergubernativo de Financiamiento UPRE-CIF-IG/419/2016, suscrito entre la UPRE y el GAM de Potosí, Proyecto “Construcción Unidad Educativa Técnico Humanístico 3 de Mayo D-17”, correspondiente al pago de saldo de la planilla Nº10, según la UPRE.</t>
  </si>
  <si>
    <t>De: 00099024113 Transferencia en cumplimiento al DS N°0913 de 15/06/2011 y el Convenio Intergubernativo de Financiamiento UPRE-CIF-IG 051/2018, suscrito entre la UPRE y el GAD de Oruro, Proyecto “Construcción Unidad Educativa Huajara Junta Vecinal Huajara I Municipio Oruro”, correspondiente al pago de la planilla Nº5, según la UPRE.</t>
  </si>
  <si>
    <t>De: 00099024113 Transferencia en cumplimiento al DS N°0913 de 15/06/2011 y el Convenio Intergubernativo de Financiamiento UPRE-CIF-IG 1106/2017, suscrito entre la UPRE y el GAM de Puerto Villarroel, Proyecto “Construcción Instituto Superior Tecnológico Agroindustrial Ivirgarzama”, correspondiente al pago de saldo de la planilla Nº2, según la UPRE.</t>
  </si>
  <si>
    <t>De: 00099024113 Transferencia en cumplimiento al DS N°0913 de 15/06/2011 y el Convenio Intergubernativo de Financiamiento UPRE-CIF-IG 1015/2017, suscrito entre la UPRE y el GAM de Mecapaca, Proyecto “Construccion U.E. San Miguel de El Palomar - Mecapaca”, correspondiente al pago de saldo de la planilla Nº2, según la UPRE.</t>
  </si>
  <si>
    <t>NÚMERO DE LIBRETA CUT: 99031009.00 OPERACIÓN T01 TRANSFERENCIA DE FONDOS A LA CUT - TESORO DIRECTO DE BANCO UNION S.A. A CUENTA UNICA DEL TESORO CON NUMERO DE SOLICITUD = 3434668 Y NUMERO CORRELATIVO = 91320021012019889 TRANSFERENCIA POR OPERACIONES DE VENTA BONOS BTX</t>
  </si>
  <si>
    <t>||TRANSFERENCIA DE FONDOS S/G. MENSAJES SWIFT NROS. 00793 DE LA FECHA Y 00584 DE F.16-01-2019.(SERVICIOS-SECTOR PUBLICO). DEBITO LIBRETA N° 00119012001 ADSIB, COBRO EMISION COMPROBANTE CONTABLE DE LA FECHA.</t>
  </si>
  <si>
    <t>||AMPLIACION DE VALIDEZ 0,15% S/USD50.580,50.-POR 99 DIAS,COMISION ENMIENDA LC BS220.-REEMBS.GSTS.COMUNICACION BS220.-Y EMISION COMP.CONTABLE BS50.-,S/G NOTA SEDEM/GG/EV Nº0023/2019,21/01/19 REF.:I-2017-054 P/C ENVIBOL A/F CERVE SPA. LIB.00132079201 SEDEM-PLANTA ENV.DE VIDRIO CHUQ.-MUN.ZUDAÑEZ REF.:COMIS.ENM.LC I-2017-054</t>
  </si>
  <si>
    <t>00340012003 DEPOSITO DE EFECTIVO, DEPOSITANTE: WILSON CALIZAYA FERNANDEZ, CONCEPTO: SEGUNDO PAGO AL C-31 N 830/2018 DEVOLUCION NO PRESENTACION LCV GESTION 2011, CUENTA DE DEPOSITO: CUENTA UNICA DEL TESORO</t>
  </si>
  <si>
    <t>00020031101 DEPOSITO DE EFECTIVO, DEPOSITANTE: IVAN YERKO CRUZ LOPEZ, CONCEPTO: REVERSION GASTOS NO EJECUTADOS, CUENTA DE DEPOSITO: CUENTA UNICA DEL TESORO</t>
  </si>
  <si>
    <t>00099021001 DEPOSITO DE EFECTIVO, DEPOSITANTE: GEHISON MIGUEL MENDOZA CORTEZ, CONCEPTO: REVERSION FONDOS 2018 PARTIDA 2,1,2 ENERGIA ELECTRICA, CUENTA DE DEPOSITO: CUENTA UNICA DEL TESORO</t>
  </si>
  <si>
    <t>00099021001 DEPOSITO DE EFECTIVO, DEPOSITANTE: GEHISON MIGUEL MENDOZA CORTEZ, CONCEPTO: REVERSION FONDOS 2018 PARTIDA 2.1.4 TELEFONIA, CUENTA DE DEPOSITO: CUENTA UNICA DEL TESORO</t>
  </si>
  <si>
    <t>00099021001 DEPOSITO DE EFECTIVO, DEPOSITANTE: SERVICIO DEPARTAMENTAL DE RIEGO LA PAZ, CONCEPTO: DESEMBOLSO CONSUMO DE AGUA CORRESP. AL MES DE DICIEMBRE, CUENTA DE DEPOSITO: CUENTA UNICA DEL TESORO</t>
  </si>
  <si>
    <t>00099021001 DEPOSITO DE EFECTIVO, DEPOSITANTE: NANCY SANTUSA HUAYCANI TIÑINI, CONCEPTO: DEVOLUCION PARA REVERSION DESCUENTOS NOVIEMBRE 902207, CUENTA DE DEPOSITO: CUENTA UNICA DEL TESORO</t>
  </si>
  <si>
    <t>00099021001 DEPOSITO DE EFECTIVO, DEPOSITANTE: NANCY SANTUSA HUAYCANI TIÑINI, CONCEPTO: DEVOLUCION PARA REVERSION NOVIEMBRE 902207, CUENTA DE DEPOSITO: CUENTA UNICA DEL TESORO</t>
  </si>
  <si>
    <t>00099021001 DEPOSITO DE EFECTIVO, DEPOSITANTE: NANCY SANTUSA HUAYCANI TIÑINI, CONCEPTO: DEVOLUCION PARA REVERSION AGUINALDO 902226, CUENTA DE DEPOSITO: CUENTA UNICA DEL TESORO</t>
  </si>
  <si>
    <t>00099021001 DEPOSITO DE EFECTIVO, DEPOSITANTE: NANCY SANTUSA HUAYCANI TIÑINI, CONCEPTO: DEVOLUCION PARA REVERSION AGUINALDO ESFUERZO POR BOLIVIA  902228, CUENTA DE DEPOSITO: CUENTA UNICA DEL TESORO</t>
  </si>
  <si>
    <t>00099021001 DEPOSITO DE EFECTIVO, DEPOSITANTE: ESCUELA INTERCULTURAL BOLIVIANA DE DANZA, CONCEPTO: DEVOLUCION DE SEGUNDO AGUINALDO, CUENTA DE DEPOSITO: CUENTA UNICA DEL TESORO</t>
  </si>
  <si>
    <t>00212012001 DEPOSITO DE EFECTIVO, DEPOSITANTE: JOHNNY DARWIN CONTRERAS SANCHEZ, CONCEPTO: PAGO DE LA ACTUALIZACION DE DEUDA E INTERES AL INRA, CUENTA DE DEPOSITO: CUENTA UNICA DEL TESORO</t>
  </si>
  <si>
    <t>00234014202 DEPOSITO DE EFECTIVO, DEPOSITANTE: G. HECTOR CUSI QUISPE, CONCEPTO: DEVOLUCION AL C.31 82 PARTIDA 22110 PASAJES, CUENTA DE DEPOSITO: CUENTA UNICA DEL TESORO</t>
  </si>
  <si>
    <t>00099021001 DEPOSITO DE EFECTIVO, DEPOSITANTE: KARIDUEN ROSSIO VILLAFUERTE ALFARO, CONCEPTO: DEVOLUCION DE PASAJE AEREO N° 0453031936905 TRABAJO LA PAZ- LIMA, CUENTA DE DEPOSITO: CUENTA UNICA DEL TESORO</t>
  </si>
  <si>
    <t>00099021001 DEPOSITO DE EFECTIVO, DEPOSITANTE: ELOY REYNOLDS MOLINA, CONCEPTO: DOBLE PERCEPCION, CUENTA DE DEPOSITO: CUENTA UNICA DEL TESORO</t>
  </si>
  <si>
    <t>00587012001 DEPOSITO DE EFECTIVO, DEPOSITANTE: ADALID H. GUACHALLA VELASQUEZ, CONCEPTO: DEVOLUCION DE FONDOS NO UTILIZADOS, CUENTA DE DEPOSITO: CUENTA UNICA DEL TESORO</t>
  </si>
  <si>
    <t>00099024113 DEPOSITO DE EFECTIVO, DEPOSITANTE: GOBIERNO AUTONOMO MUNICIPAL CURVA, CONCEPTO: DEVOLUCION DE RECURSOS NO EJECUTADO PROY UPRE, CUENTA DE DEPOSITO: CUENTA UNICA DEL TESORO</t>
  </si>
  <si>
    <t>00086084202 DEPOSITO DE EFECTIVO, DEPOSITANTE: DALIA BELTRAN MANO, CONCEPTO: DEVOLUCION FLETES ALMACENACMIENTO OTROS ALQUILERES SERVICIOS MANUALES, CUENTA DE DEPOSITO: CUENTA UNICA DEL TESORO</t>
  </si>
  <si>
    <t>00086084202 DEPOSITO DE EFECTIVO, DEPOSITANTE: GUSTAVO UZQUIANO ESPINOZA, CONCEPTO: DEVOLUCION DE COMBUSTIBLES Y LUBRICANTES PRODUCTOS QUIMICOS Y FARMACEUTICOS, CUENTA DE DEPOSITO: CUENTA UNICA DEL TESORO</t>
  </si>
  <si>
    <t>00041031107 DEPOSITO DE EFECTIVO, DEPOSITANTE: WILLY CRUZ CHOQUE, CONCEPTO: DEVOLUCION POR GASTOS DE TASA DE RODAJE, CUENTA DE DEPOSITO: CUENTA UNICA DEL TESORO</t>
  </si>
  <si>
    <t>00046024204 DEPOSITO DE EFECTIVO, DEPOSITANTE: PROGRAMA AMPLIADO DE INMUNIZACION - PAI, CONCEPTO: REVERSION, CUENTA DE DEPOSITO: CUENTA UNICA DEL TESORO</t>
  </si>
  <si>
    <t>00099021001 DEPOSITO DE EFECTIVO, DEPOSITANTE: CAMARA DE SENADORES, CONCEPTO: PAGO DE TELEFONIA MOVIL, CUENTA DE DEPOSITO: CUENTA UNICA DEL TESORO</t>
  </si>
  <si>
    <t>00592012001 DEPOSITO DE EFECTIVO, DEPOSITANTE: ELIAS VIDAURRE, CONCEPTO: DEP. SALDO FONDO DE AVANCE, CUENTA DE DEPOSITO: CUENTA UNICA DEL TESORO</t>
  </si>
  <si>
    <t>00099021001 DEP.DE CHEQ.AJENOS,RET.DE CAM.,CONCEPTO: DEVOLUCION DE INCENTIVO DE BACHILLERES DESTACADOS,DEP.: MINISTERIO DE EDUCACION , PROCEDENCIA: BANCO UNION S.A., CHEQUE: 24039, FECHA DE EMISION:18/01/2019</t>
  </si>
  <si>
    <t>00099021001 DEP.DE CHEQ.AJENOS,RET.DE CAM.,CONCEPTO: DEVOLUCION DE PASAJES,DEP.: MINISTERIO DE EDUCACION , PROCEDENCIA: BANCO UNION S.A., CHEQUE: 24040, FECHA DE EMISION:18/01/2019</t>
  </si>
  <si>
    <t>00099021001 DEP.DE CHEQ.AJENOS,RET.DE CAM.,CONCEPTO: OROPEZA CAMACHO ERCILIA,DEP.: BANCO UNION SA , PROCEDENCIA: BANCO UNION S.A., CHEQUE: 160298, FECHA DE EMISION:23/01/2019</t>
  </si>
  <si>
    <t>00099021001 DEP.DE CHEQ.AJENOS,RET.DE CAM.,CONCEPTO: DEVOLUCION RECURSOS BONO PERSONAS CON DISCAPACIDAD,DEP.: GOBIERNO AUTONOMO MUNICIPAL DE COMBAYA , PROCEDENCIA: BANCO UNION S.A., CHEQUE: 1516, FECHA DE EMISION:31/12/2018</t>
  </si>
  <si>
    <t>00660012006 DEP.DE CHEQ.AJENOS,RET.DE CAM.,CONCEPTO: DEVOLUCION DE DEP. ERRONEO,DEP.: ORGANO JUDICIAL-DISTRITO SANTA CRUZ , PROCEDENCIA: BANCO UNION S.A., CHEQUE: 2796, FECHA DE EMISION:18/01/2019</t>
  </si>
  <si>
    <t>00660012006 DEP.DE CHEQ.AJENOS,RET.DE CAM.,CONCEPTO: DEVOLUCION DE VIATICOS DE MARIO MOYA VELASQUEZ GETION 2018,DEP.: ORGANO JUDICIAL-DISTRITO CHUQUISACA , PROCEDENCIA: BANCO UNION S.A., CHEQUE: 1508, FECHA DE EMISION:17/01/2019</t>
  </si>
  <si>
    <t>00660012006 DEP.DE CHEQ.AJENOS,RET.DE CAM.,CONCEPTO: DEVOLUCION DE VIATICOS DE JOSE LUIS MATIENZO ZARATE GESTION 2018,DEP.: ORGANO JUDICIAL-DISTRITO CHUQUISACA , PROCEDENCIA: BANCO UNION S.A., CHEQUE: 1509, FECHA DE EMISION:17/01/2019</t>
  </si>
  <si>
    <t>00660012006 DEP.DE CHEQ.AJENOS,RET.DE CAM.,CONCEPTO: DEVOLUCION DE VIATICO DE ARMIN CIRO COPA GARCIA GESTION 2018,DEP.: ORGANO JUDICIAL-DISTRITO CHUQUISACA , PROCEDENCIA: BANCO UNION S.A., CHEQUE: 1510, FECHA DE EMISION:17/01/2019</t>
  </si>
  <si>
    <t>00099021001 DEP.DE CHEQ.AJENOS,RET.DE CAM.,CONCEPTO: DEVOLUCION FONDOS - USO DE 10 DIAS SIN GOCE DE HABERES SR. JULIO CESAR BEYER PACHECO DIC/2018,DEP.: MIN DE LA PRESIDENCIA RR-HH , PROCEDENCIA: BANCO UNION S.A., CHEQUE: 5834, FECHA DE EMISION:21/01/2019</t>
  </si>
  <si>
    <t>00290012001 DEP.DE CHEQ.AJENOS,RET.DE CAM.,CONCEPTO: DEP. POR DEVOLUCION SALDO NO EJECUTADO C-31 CIP N° 571-(12),DEP.: SERVIVIO DE IMPUESTOS NACIONALES , PROCEDENCIA: BANCO UNION S.A., CHEQUE: 5281, FECHA DE EMISION:23/01/2019</t>
  </si>
  <si>
    <t>00290012001 DEP.DE CHEQ.AJENOS,RET.DE CAM.,CONCEPTO: DEP. POR SALDO NO EJECUTADO DE LA GAF/2018, S/G, C-31 SIP N° 11,DEP.: SERVICIO DE IMPUESTOS NACIONALES , PROCEDENCIA: BANCO UNION S.A., CHEQUE: 5258, FECHA DE EMISION:17/01/2019</t>
  </si>
  <si>
    <t>00099021001 DEPOSITO DE EFECTIVO, DEPOSITANTE: ORLANDO MONTAÑO MOLINA, CONCEPTO: DOBLE PERCEPCION SENASIR, CUENTA DE DEPOSITO: CUENTA UNICA DEL TESORO</t>
  </si>
  <si>
    <t>00670192001 DEPOSITO DE EFECTIVO, DEPOSITANTE: PATRICIA BARRON OCAÑA, CONCEPTO: POR DEVOLUCION DE REFRIGERIO CANCELACION EN EXCESO, CUENTA DE DEPOSITO: CUENTA UNICA DEL TESORO</t>
  </si>
  <si>
    <t>00099021001 DEPOSITO DE EFECTIVO, DEPOSITANTE: GUADALUPE EULALIA PACO MACHICADO, CONCEPTO: DEVOLUCION DE LAS DUODECIMAS DEL AGUINALDO 2018, CUENTA DE DEPOSITO: CUENTA UNICA DEL TESORO</t>
  </si>
  <si>
    <t>00099021001 DEPOSITO DE EFECTIVO, DEPOSITANTE: FRANKLIN GUTIERREZ LIMACHI, CONCEPTO: DEVOLUCION DUODECIMAS AGUINALDO, CUENTA DE DEPOSITO: CUENTA UNICA DEL TESORO</t>
  </si>
  <si>
    <t>00099021001 DEPOSITO DE EFECTIVO, DEPOSITANTE: MARIA ELIZABETH MULLER SANTA CRUZ, CONCEPTO: NOTA DE RECUPERACION MPD-UAI-C-N 566/15 INFORME INTERNO MPD-UAI-II-0004/2018, CUENTA DE DEPOSITO: CUENTA UNICA DEL TESORO</t>
  </si>
  <si>
    <t>00099021001 DEPOSITO DE EFECTIVO, DEPOSITANTE: JUAN CARLOS ALCON POMA, CONCEPTO: DEVOLUCION 1ER AGUINALDO 2018, CUENTA DE DEPOSITO: CUENTA UNICA DEL TESORO</t>
  </si>
  <si>
    <t>00099021001 DEPOSITO DE EFECTIVO, DEPOSITANTE: TANIA MACHICADO ROJAS, CONCEPTO: DEVOLUCION UNA DUODECIMA DE AGUINALDO, CUENTA DE DEPOSITO: CUENTA UNICA DEL TESORO</t>
  </si>
  <si>
    <t>00099021001 DEPOSITO DE EFECTIVO, DEPOSITANTE: ALVARO MARCO ANTONIO CABA OLIVAREZ CI 2377522 LP, CONCEPTO: CITE: MEFP/VTCP/DGPOT/UAIS-CPJ/N°030/2016 REGULARIZACION: SEPTIEMBRE-OCTUBRE 2018, CUENTA DE DEPOSITO: CUENTA UNICA DEL TESORO</t>
  </si>
  <si>
    <t>PAGO A EXIMBANK CHINA POPUL PRÉSTAMO PBC 2017 (31) 457 VCTO. 21-01-2019 POR CUENTA DE ES-MUTUN , NTI. 011776 VALOR 23-01-2019 INTERESES USD 117.932,19 COMISIONES USD 216.924,66 CTA. 00573012002 CONTRAPARTE PLANTA SIDERURGICA DEL MUTUN</t>
  </si>
  <si>
    <t>PAGO A EXIMBANK CHINA POPUL PRÉSTAMO PBC 2017 (31) 457 VCTO. 21-01-2019 POR CUENTA DE ES-MUTUN , NTI. 011776 VALOR 23-01-2019 INTERESES USD 117.932,19 COMISIONES USD 216.924,66 CTA. 00573012001 CONTRAPARTE PLANTA SIDERURGICA DEL MUTUN-RECURSOS PROPIOS REF.: COMISIONES BANCARIAS</t>
  </si>
  <si>
    <t>De: 00099024113 Transferencia en cumplimiento al DS N°0913 de 15/06/2011 y el Convenio Intergubernativo de Financiamiento UPRE-CIF-IG 052/2018, suscrito entre la UPRE y el GAD de Oruro, Proyecto “Construcción Unidad Educativa Ernesto Guevara de La Serna Municipio Oruro”, correspondiente al pago de la planilla Nº6, según la UPRE.</t>
  </si>
  <si>
    <t>TRANSFERENCIA DEL EXTERIOR SEGUN SWIFT NO.797 DE FECHA 23/01/2019 ORDENANTE: CONSULADO GENERAL DE BOLIVIA EN MILAN REF.: DEVOLUCION DE SALDOS SUPERAVITARIOS GWESTION 2018 LIB. 00010011102 MIN.RELACIONES EXTERIORES - GESTORIA CONSULAR LEY Nº 3108</t>
  </si>
  <si>
    <t>NUMERO DE LIBRETA CUT: 00099024113 OPERACIÓN E75 TRANSFERENCIA DE LA CUENTA FISCAL BUN A LA CUT EN MN TRANSF.FDOS.A SOLICITUD DEL G.A.M. INCAHUASI SG.NOTA CITE:GAM INC/DESPACHO MAE 53/2019 A CTA.3987 CUT LBRTA.00099024113</t>
  </si>
  <si>
    <t>'TRANSFERENCIA DE FONDOS||S/G.CITE: MEFP/VTCP/DGAFT/UOIET/TES/N°443/19 DE F.14-01-2019, DEL MIN.DE ECONOMIA Y FINANZAS PUBLICAS.(HRE-TSO-372),PAGO CONTRAPARTE GAM ICHOCA CONTRATO DE PRESTAMO N°010/2014 CORRESPONDIENTE AL PROYECTO DE INVESION EN MAQUINARIA Y EQUIPO. ABONO A LA LIBRETA N° 00862012002 LBP FNDR-INVERSIONES FINANZAS.</t>
  </si>
  <si>
    <t>||COMISION TRANSFERENCIA FDOS.AL EXTERIOR 0,10% S/USD753.187,60.-,REEMB.GSTS.COMUNICACION BS220.-Y EMISION COMP.CONTABLE BS50.-REF.:PAGO 2 LC I-2018-22 P/C MH EEC-GNV A/F INPROCIL S.A.,EN COMPL.A COMP.945297,23/01/19. LIB.00078034201 MHE-EEC-GNV FONDO DE CONVERSION DE VEHICULOS REF.:COMISIONES PAGO 2 LC I-2018-22</t>
  </si>
  <si>
    <t>COBRO COSTOS DE PAPELERIA SEGUN TRANSFERENCIA DEL EXTERIOR POR ORDEN DE CONSULADO GENERAL DE BOLIVIA EN MILAN REF.: DEVOLUCION DE SALDOS SUPERAVITARIOS GWESTION 2018 LIB. 00010011102 MIN.RELACIONES EXTERIORES - GESTORIA CONSULAR LEY Nº 3108</t>
  </si>
  <si>
    <t>COBRO COSTOS DE PAPELERIA SEGUN TRANSFERENCIA DEL EXTERIOR POR ORDEN DE AMARILLA GAS SA (BUENOS AIRES ARGENTINA) REF.: PAYMENT OF MERCHANDISES LIB. 00513062001 YPFB-OPERACIONES PLANTA DE SEPARACION DE LIQUIDOS RIO GRANDE</t>
  </si>
  <si>
    <t>NUMERO DE LIBRETA CUT: 00514010002 OPERACIÓN E18 TRANSFERENCIA DEL SISTEMA FINANCIERO POR CUENTA DE TERCEROS A LA CUT TRANSFERENCIA DEVOLUCION PARA CUSTODIA DE FONDOS SOLICITUD ENDE TRANSMISION SA PROYECTO LINEA ANILLO ENERGETICO DEL SUR</t>
  </si>
  <si>
    <t>REGULARIZACION DE TRANSFERENCIA DEL EXTERIOR SEGUN SWIFT 00632 DE FECHA 23/01/2019 ORDENANTE: EMBAJADA DE BOLIVIA EN BEIJING CHINA LIB. 00099021001 TGN-RECURSOS ORDINARIOS (3987)</t>
  </si>
  <si>
    <t>COBRO COSTOS DE PAPELERIA POR REGULARIZACION DE TRANSFERENCIA DEL EXTERIOR POR ORDEN DE EMBAJADA DE BOLIVIA EN BEIJING CHINA LIB. 00099021001 TGN-RECURSOS ORDINARIOS (3987)</t>
  </si>
  <si>
    <t>COBRO COSTOS DE PAPELERIA SEGUN TRANSFERENCIA DEL EXTERIOR POR ORDEN DE QUISPE MURANA JAIME REF.: COMPRA CLORURO DE POTASIO LIB. 00597012001 RECURSOS PROPIOS VENTAS YLB</t>
  </si>
  <si>
    <t>VENTA DE DIVISAS CON TRANSFERENCIA DE FONDOS A SOLICITUD DE AGENCIA BOLIVIANA ESPACIAL - ABE SEGUN SOLICITUD 7093 REF: C31 024 PAGO A LA EMPRESA UNION INTERNACIONAL DE TELECOMUNICACIONES, POR LA SUSCRIPCION ANUAL A LA CIRCULAR DE INFORMACION Y FRECUENCIA (BR IFIC), SEGUN, CI - DI 02/2019, FACTURA PR LIB. 00585012002 ABE - VENTA DE SERVICIOS COMUNICACIÓN POR DIFERENCIAL CAMBIARIO</t>
  </si>
  <si>
    <t>VENTA DE DIVISAS CON TRANSFERENCIA DE FONDOS A SOLICITUD DE AGENCIA BOLIVIANA ESPACIAL - ABE SEGUN SOLICITUD 7093 REF: C31 024 PAGO A LA EMPRESA UNION INTERNACIONAL DE TELECOMUNICACIONES, POR LA SUSCRIPCION ANUAL A LA CIRCULAR DE INFORMACION Y FRECUENCIA (BR IFIC), SEGUN, CI - DI 02/2019, FACTURA PR LIB. 00585012002 ABE - VENTA DE SERVICIOS COMUNICACIÓN</t>
  </si>
  <si>
    <t>||TRANSFERENCIA DE FONDOS S/G. MENSAJES SWIFT NROS. 00826 Y 00833 DE LA FECHA. (SECTOR PÚBLICO - SERVICIOS). DEBITO DE LA LIBRETA 00119012001 ADSIB, REPOSICION UTILES DE ESCRITORIO.</t>
  </si>
  <si>
    <t>||TRANSFERENCIA DE FONDOS S/G. MENSAJES SWIFT NROS. 00829 Y 00834 DE LA FECHA. (SECTOR PÚBLICO - SOBREVUELOS). DEBITO DE LA LIBRETA 00117012001 DGAC, REPOSICION UTILES DE ESCRITORIO.</t>
  </si>
  <si>
    <t>||TRANSFERENCIA DE FONDOS S/G. MENSAJE SWIFT NRO. 00821 DE LA FECHA. (SECTOR PÚBLICO - SOBREVUELOS). DEBITO DE LA LIBRETA 00117012001 DGAC, REPOSICION UTILES DE ESCRITORIO.</t>
  </si>
  <si>
    <t>||REGULARIZACIÓN DE NUESTRA OPERACIÓN NRO. 0944984 DE F. 15/01/19 EN ATENCIÓN A NOTA DE LA FUNDACIÓN CULTURAL BANCO CENTRAL, CITE' FC.BCB.PDCIA.N°009/2019 DE LA FECHA (HRE-TGL-1065). A LA LIBRETA 00293038001 DONACION AECID-PARA AMPLIACION DEL MUSEO NACIONAL DE ARTE; P/CTA. AECID.</t>
  </si>
  <si>
    <t>||TRANSFERENCIA DE FONDOS S/G. MENSAJES SWIFT NROS. 00818 Y 00830 DE LA FECHA. (SECTOR PÚBLICO - SERVICIOS). DEBITO DE LA LIBRETA 00119012001 ADSIB, REPOSICION UTILES DE ESCRITORIO.</t>
  </si>
  <si>
    <t>||TRANSFERENCIA DE FONDOS S/G. MENSAJES SWIFT NROS. 00824 Y 00832 DE LA FECHA. (SECTOR PÚBLICO - SERVICIOS). DEBITO DE LA LIBRETA 00119012001 ADSIB, REPOSICION UTILES DE ESCRITORIO.</t>
  </si>
  <si>
    <t>||TRANSFERENCIA DE FONDOS S/G. MENSAJES SWIFT NROS. 00858 Y 00859 DE LA FECHA. (SECTOR PÚBLICO - SERVICIOS). DEBITO DE LA LIBRETA 00119012001 ADSIB, REPOSICION UTILES DE ESCRITORIO.</t>
  </si>
  <si>
    <t>||TRANSFERENCIA DE FONDOS S/G. MENSAJE SWIFT NRO. 00807 Y CORREOS ELECTRÓNICOS DE LA DGAC Y AASANA. (SECTOR PÚBLICO - SOBREVUELOS). DEBITO DE LA LIBRETA 00117012001 DGAC, REPOSICION UTILES DE ESCRITORIO.</t>
  </si>
  <si>
    <t>||TRANSFERENCIA DE FONDOS S/G. MENSAJE SWIFT NRO. 00856 DE LA FECHA. (SECTOR PÚBLICO - SOBREVUELOS). DEBITO DE LA LIBRETA 00117012001 DGAC, REPOSICION UTILES DE ESCRITORIO.</t>
  </si>
  <si>
    <t>||REGULARIZACIÓN DE NUESTRA OPERACIÓN NRO. 0944984 DE F. 15/01/19 EN ATENCIÓN A NOTA DE LA FUNDACIÓN CULTURAL BANCO CENTRAL, CITE' FC.BCB.PDCIA.N°009/2019 DE LA FECHA (HRE-TGL-1065). DE LA LIBR.00293038001 DONACION AECID-PARA AMPL.MUSEO NACIONAL DE ARTE; COBRO UTILES DE ESCRITORIO.</t>
  </si>
  <si>
    <t>||COMPLEMENTO A NUESTRO COMPROBANTE G-0945106 DE LA FECHA POR PAGO DE COMISIONES DE ADMINISTRACION AL EXIMBANK CHINA, PRESTAMO PBC 2017 (31) 457 POR CUENTA DE LA EMPRESA SIDERURGICA MUTUN, COBRO DE COMISIONES DEL BANQUERO USD10.- LIBRETA N° 00573012001 EMPRESA SIDERURGICA DEL MUTUN - RECURSOS PROPIOS</t>
  </si>
  <si>
    <t>||COBRO UTILES DE ESCRITORIO POR REGULARIZACION DE COMPROBANTE S-0944815 DEL 11/01/2019 POR COBRO DE COMISIONES EFECTUADO POR EL MUFG BANK LTD. POR EL DESEMBOLSO DEL PRESTAMO JICA BV-P5, SEGUN NOTA MEFP/VTCP/DGCP/UODP-89/2019 DEL 21/01/2019 LIB. N° 00099021001 TGN RECURSOS ORDINARIOS (3987)</t>
  </si>
  <si>
    <t>00020031101 DEPOSITO DE EFECTIVO, DEPOSITANTE: BATING VII SAJAMA, CONCEPTO: REVERSION PRODUCTOS METALICOS P-6643, CUENTA DE DEPOSITO: CUENTA UNICA DEL TESORO</t>
  </si>
  <si>
    <t>00020031101 DEPOSITO DE EFECTIVO, DEPOSITANTE: BATING - VII SAJAMA, CONCEPTO: REVERSION POR COMBUSTIBLE PARADA MILITAR, CUENTA DE DEPOSITO: CUENTA UNICA DEL TESORO</t>
  </si>
  <si>
    <t>00099021001 DEPOSITO DE EFECTIVO, DEPOSITANTE: LEONOR MAMANI QUISPE CI. 3444895 LP, CONCEPTO: DEVOLUCION DE UNA DUODECIMA DE AGUINALDO 2018, CUENTA DE DEPOSITO: CUENTA UNICA DEL TESORO</t>
  </si>
  <si>
    <t>00099021001 DEPOSITO DE EFECTIVO, DEPOSITANTE: VICE PRESIDENCIA PLURI JUAN CARLOS CUBA VARGAS, CONCEPTO: DEVOLUCION POR CONCEPTO DE PASAJES C.31 N°205 Y C31 N°259, CUENTA DE DEPOSITO: CUENTA UNICA DEL TESORO</t>
  </si>
  <si>
    <t>00046024204 DEPOSITO DE EFECTIVO, DEPOSITANTE: MIGUEL SOTO MITA, CONCEPTO: DEVOLUCION DE FONDO EN AVANCE NO EJECUTADOS - ENCUENTRO PANDO, CUENTA DE DEPOSITO: CUENTA UNICA DEL TESORO</t>
  </si>
  <si>
    <t>00081161101 DEPOSITO DE EFECTIVO, DEPOSITANTE: JOSE JOAQUIN PEÑA TORREZ, CONCEPTO: FONDOS EN AVANCE PREV. 173-2018, CUENTA DE DEPOSITO: CUENTA UNICA DEL TESORO</t>
  </si>
  <si>
    <t>00221012001 DEP.DE CHEQ.AJENOS,RET.DE CAM.,CONCEPTO: DEVOLUCION A C-31 N° 896/2016 TATIANA QUIRUCHI CITE DE 244/ULE/42/2018,DEP.: SENARECOM , PROCEDENCIA: BANCO UNION S.A., CHEQUE: 1353, FECHA DE EMISION:23/01/2019</t>
  </si>
  <si>
    <t>00221012001 DEP.DE CHEQ.AJENOS,RET.DE CAM.,CONCEPTO: RECAUDACION EN DICIEMBRE /18 POR INSTRUCTIVO DE 120/18,DEP.: SENARECOM , PROCEDENCIA: BANCO UNION S.A., CHEQUE: 1354, FECHA DE EMISION:23/01/2019</t>
  </si>
  <si>
    <t>00221012001 DEP.DE CHEQ.AJENOS,RET.DE CAM.,CONCEPTO: RECAUDACION EN DICIEMBRE/18 POR INSTRUCTIVO DE 120/18,DEP.: SENARECOM , PROCEDENCIA: BANCO UNION S.A., CHEQUE: 1355, FECHA DE EMISION:23/01/2019</t>
  </si>
  <si>
    <t>00132022002 DEP.DE CHEQ.AJENOS,RET.DE CAM.,CONCEPTO: DEVOLUCION FONDOS EN AVANCE - PAPELBOL PREV. 47,DEP.: LUIS LEDEZMA , PROCEDENCIA: BANCO UNION S.A., CHEQUE: 2196, FECHA DE EMISION:23/01/2019</t>
  </si>
  <si>
    <t>00132022002 DEP.DE CHEQ.AJENOS,RET.DE CAM.,CONCEPTO: DEVOLUCION FONDOS EN AVANCE -PAPELBOL,DEP.: LUIS LEDEZMA , PROCEDENCIA: BANCO UNION S.A., CHEQUE: 2195, FECHA DE EMISION:23/01/2019</t>
  </si>
  <si>
    <t>00512012001 DEP.DE CHEQ.AJENOS,RET.DE CAM.,CONCEPTO: LPB-AASANA-PACSSONET (4030004676) COMISION CARTA DE CREDITO RURRENABAQUE,DEP.: TRADINTER BOLIVIA SRL. , PROCEDENCIA: BANCO UNION S.A., CHEQUE: 26, FECHA DE EMISION:24/01/2019</t>
  </si>
  <si>
    <t>00099021001 DEPOSITO DE EFECTIVO, DEPOSITANTE: VICEPRESIDENCIA DEL ESTADO PLURINACIONAL, CONCEPTO: DEVOLUCION POR CONCEPTO DE UN DIA DE VIATICO C-31 N° 2041 C-31 N°2210, CUENTA DE DEPOSITO: CUENTA UNICA DEL TESORO</t>
  </si>
  <si>
    <t>00099021001 DEPOSITO DE EFECTIVO, DEPOSITANTE: CIPRIAN ZAPATA ARIAS, CONCEPTO: REVERSION PARCIAL ABRIL, CUENTA DE DEPOSITO: CUENTA UNICA DEL TESORO</t>
  </si>
  <si>
    <t>00099021001 DEPOSITO DE EFECTIVO, DEPOSITANTE: CIPRIAN ZAPATA ARIAS, CONCEPTO: REVERSION POR TRUNCAMIENTO, CUENTA DE DEPOSITO: CUENTA UNICA DEL TESORO</t>
  </si>
  <si>
    <t>00099021001 DEPOSITO DE EFECTIVO, DEPOSITANTE: CIPRIAN ZAPATA ARIAS, CONCEPTO: REVERSION PARCIAL MARZO, CUENTA DE DEPOSITO: CUENTA UNICA DEL TESORO</t>
  </si>
  <si>
    <t>00099021001 DEPOSITO DE EFECTIVO, DEPOSITANTE: VPEP-PALP-PAULA ESTEFANE VASQUEZ BAUER, CONCEPTO: DEVOLUCION POR CONCEPTO DE 1 DIA DE VIATICO C-31 2284, CUENTA DE DEPOSITO: CUENTA UNICA DEL TESORO</t>
  </si>
  <si>
    <t>00099021001 DEPOSITO DE EFECTIVO, DEPOSITANTE: VPEP-PALP - HECTOR RAMIREZ SANTIESTEBAN, CONCEPTO: DEVOLUCION DE VIATICO POR VIAJE A POTOSI C-31 1053, CUENTA DE DEPOSITO: CUENTA UNICA DEL TESORO</t>
  </si>
  <si>
    <t>00212012001 DEPOSITO DE EFECTIVO, DEPOSITANTE: INRA-GIOVANA VEIZAGA CASAZOLA, CONCEPTO: REPOSICION DE CREDENCIAL, CUENTA DE DEPOSITO: CUENTA UNICA DEL TESORO</t>
  </si>
  <si>
    <t>00046024204 DEPOSITO DE EFECTIVO, DEPOSITANTE: MINISTERIO DE SALUD, CONCEPTO: SALDO NO EJECUTADO, CUENTA DE DEPOSITO: CUENTA UNICA DEL TESORO</t>
  </si>
  <si>
    <t>A:00041014201 Transferencia que efectuamos a requerimiento de Zona Franca Cobija, según nota CITE: ZFC-DGE-UAF-ACPYT-028/2019, por concepto de desembolso del 2% en favor del Ministerio de Desarrollo Productivo y Economia Plural, correspondiente al mes de diciembre de 2018, en cumplimiento al Decreto Supremo No 1871 modificado por el DS. No 2779 de 25 de 2016.HR. 6-2069/301-R</t>
  </si>
  <si>
    <t>PROVISION DE FONDOS A SOLICITUD DE YACIMIENTOS PETROLIFEROS FISCALES BOLIVIANOS SEGUN SOLICITUD YPFB-0002-2019 REF: PAGO A GAS ORIENTE BOLIVIANO LTDA POR SERVICIO FIRME INTERRUMPIBLE PARA MERCADO INTERNO DIC 2018 LIB. 00513012007 YPFB - RECURSOS NACIONALIZACIÓN</t>
  </si>
  <si>
    <t>PROVISION DE FONDOS A SOLICITUD DE YACIMIENTOS PETROLIFEROS FISCALES BOLIVIANOS SEGUN SOLICITUD YPFB-0003-2019 REF: PAGO A GAS TRANSBOLIVIANO SA DIC 2018 POR TRANSPORTE DE GN MI INTERRUMPIBLE CHIQUITOS MUTUN REDES YPFB Y YACUSES LIB. 00513012007 YPFB - RECURSOS NACIONALIZACIÓN</t>
  </si>
  <si>
    <t>COBRO COSTOS DE PAPELERIA SEGUN TRANSFERENCIA DEL EXTERIOR POR ORDEN DE FERTISUR SPA LIB. 00597012001 RECURSOS PROPIOS VENTAS YLB</t>
  </si>
  <si>
    <t>NUMERO DE LIBRETA CUT: 00283052001 OPERACIÓN E75 TRANSFERENCIA DE LA CUENTA FISCAL BUN A LA CUT EN MN TRANSF.FDOS.SG.INST.ELEC.DE CIERRE DEL MEFP ACF-SOL-29211-2019 A CTA.3987 CUT LBRTA.00283052001</t>
  </si>
  <si>
    <t>NUMERO DE LIBRETA CUT: 00099021001 OPERACIÓN E75 TRANSFERENCIA DE LA CUENTA FISCAL BUN A LA CUT EN MN TRANSF.FDOS.A SOLICITUD DEL G.A.M. SERRANO SG.NOTA GAMVS 015/2019 A CTA.3987 CUT LBRTA.00099021001</t>
  </si>
  <si>
    <t>NUMERO DE LIBRETA CUT: 00099024113 OPERACIÓN E75 TRANSFERENCIA DE LA CUENTA FISCAL BUN A LA CUT EN MN TRANSF.FDOS.A SOLICITUD DEL G.A.M. SERRANO SG.NOTA GAMVS 0005/2019 A CTA.3987 CUT LBRTA.00099024113</t>
  </si>
  <si>
    <t>||TRANSFERENCIA DE FONDOS PARA LA EMPRESA DE APOYO A LA PRODUCCION DE ALIMENTOS-EMAPA"IMPLEMENTACIÓN DEL COMPLEJO PSCICOLA EN EL TROPICO DE COCHABAMBA" (14° DESEMBOLSO), ABONO A LA CUT LIBRETA N° 00572019201 S/G NOTA CITE: BDP/GO/CART/0286/2019 DE 21/01/19 LIBRETA N° 00572019201 EMAPA"IMPLEMENTACIÓN DEL COMPLEJO PSCICOLA EN EL TROPICO DE COCHABAMBA"</t>
  </si>
  <si>
    <t>NUMERO DE LIBRETA CUT: 00099021001 OPERACIÓN E18 TRANSFERENCIA DEL SISTEMA FINANCIERO POR CUENTA DE TERCEROS A LA CUT Devolucion de pagos CC no cobrados por afiliados civiles y militares correspondiente al periodo de septiembre 2018</t>
  </si>
  <si>
    <t>||RESPUESTA A DEBITO DEL BANQUERO SEG. SWIFT 00890 DE LA FECHA. REF.: COBRO COMISION POR TRANSF. DE EUR 288.147,41 VALOR 16/01/2019 SEG. SOLICITUD DEL MINISTERIO DE SALUD A FV. COMERCIALIZADORA DE SERV.MEDICOS CUBANOS. LIB.00046024207 MS-INASES BECAS DE ESPECIALIDAD PROFESIONAL</t>
  </si>
  <si>
    <t>||RESPUESTA A DEBITO DEL BANQUERO SEG. SWIFT 00890 DE LA FECHA. REF.: COBRO COMISION POR TRANSF. DE EUR 288.147,41 VALOR 16/01/2019 SEG. SOLICITUD DEL MINISTERIO DE SALUD A FV. COMERCIALIZADORA DE SERV.MEDICOS CUBANOS. LIB.00046024207 MS-INASES BECAS DE ESPECIALIDAD PROFESIONAL (UTILES DE ESCRITORIO)</t>
  </si>
  <si>
    <t>||COMISION TRASNFERENCIA DE FONDOS AL EXTERIOR 0,10% S/USD128.400.- REEMB. GASTOS DE COMUNICACION BS220, EMISION DE CBTE. CONTABLE BS50.- REF.: PAGO N°6 LC I-2018-11 P/C DE ENVIBOL A/F SIMAN EN COMPLEMENTO A CBTE. ADJUNTO DE LA FECHA LIB. 00132079201 SEDEM- PLANTA ENVASES DE VIDRIO CHUQ. MUN. ZUDAÑEZ REF.: COM. PAGO N°6 LC I-2018-11</t>
  </si>
  <si>
    <t>||TRANSFERENCIA DE FONDOS S/G. MENSAJES SWIFT NROS. 00894 DE LA FECHA Y 00831 DE F. 23/01/19. (SECTOR PÚBLICO - SERVICIOS). DEBITO DE LA LIBRETA 00119012001 ADSIB, REPOSICION UTILES DE ESCRITORIO.</t>
  </si>
  <si>
    <t>||TRANSFERENCIA DE FONDOS S/G MENSAJES SWIFT NROS. 00897 Y 00899 DE LA FECHA. (SECTOR PÚBLICO - SOBREVUELOS). DEBITO DE LA LIBRETA 00117012001 DGAC, REPOSICION UTILES DE ESCRITORIO.</t>
  </si>
  <si>
    <t>'COBRO DE'||UTILES DE ESCRITORIO POR EL COMPROBANTE CONTABLE NRO. 0945444 DE LA FECHA, SEGÚN NOTA DE SENATEX, CITE' SENATEX/DGE/CAR/0306/2017 DE F. 21/07/2017 (HRE-TGL-10945). DEBITO DE LA LIBRETA 00378012002 SENATEX ADMINISTRACION CENTRAL.</t>
  </si>
  <si>
    <t>||TRANSFERENCIA DE FONDOS S/G. MENSAJES SWIFT NROS. 00921 Y 00924 DE LA FECHA. (SECTOR PÚBLICO - SOBREVUELOS). DEBITO DE LA LIBRETA 00117012001 DGAC, REPOSICION UTILES DE ESCRITORIO.</t>
  </si>
  <si>
    <t>||TRANSFERENCIA DE FONDOS S/G. MENSAJES SWIFT NROS. 00927 Y 00928 DE LA FECHA. (SECTOR PÚBLICO - SERVICIOS). DEBITO DE LA LIBRETA 00119012001 ADSIB, REPOSICION UTILES DE ESCRITORIO.</t>
  </si>
  <si>
    <t>00046024204 DEPOSITO DE EFECTIVO, DEPOSITANTE: POLETZKA ASUNCION MALLEA VALENCIA, CONCEPTO: DEVOLUCION DE RECURSOS, CUENTA DE DEPOSITO: CUENTA UNICA DEL TESORO</t>
  </si>
  <si>
    <t>00099021001 DEPOSITO DE EFECTIVO, DEPOSITANTE: VPEP PALP ALVARO GARCIA LINERA, CONCEPTO: DEVOLUCION DE VIATICOS POR VIAJE A COCHABAMBA Y SANTA CRUZ C-31 2285, CUENTA DE DEPOSITO: CUENTA UNICA DEL TESORO</t>
  </si>
  <si>
    <t>00591012001 DEPOSITO DE EFECTIVO, DEPOSITANTE: SOCIEDAD SALESIANA EDITORIAL DON BOSCO, CONCEPTO: PAGO POR SERVICIO DE AGUA POTABLE, CUENTA DE DEPOSITO: CUENTA UNICA DEL TESORO</t>
  </si>
  <si>
    <t>00099021001 DEPOSITO DE EFECTIVO, DEPOSITANTE: MINISTERIO DE DEPORTES DENIS SALINAS CRUZ, CONCEPTO: DEVOLUCION SALDO NO UTILIZADOS COPA ESTADO PLURINACIONAL 2018, CUENTA DE DEPOSITO: CUENTA UNICA DEL TESORO</t>
  </si>
  <si>
    <t>00099021001 DEPOSITO DE EFECTIVO, DEPOSITANTE: ANA LILIAN PATIÑO SANDOVAL, CONCEPTO: DEVOLUCION DE SEGUNDO AGUINALDO, CUENTA DE DEPOSITO: CUENTA UNICA DEL TESORO</t>
  </si>
  <si>
    <t>00099021001 DEPOSITO DE EFECTIVO, DEPOSITANTE: EVA URIA DE VALDIVIA, CONCEPTO: COBRO INDEBIDO, CUENTA DE DEPOSITO: CUENTA UNICA DEL TESORO</t>
  </si>
  <si>
    <t>00526012001 DEPOSITO DE EFECTIVO, DEPOSITANTE: MARCELO BARRON BUSTILLO BOLIVIA TV, CONCEPTO: DEVOLUCION DE FONDOS EN AVANCE, CUENTA DE DEPOSITO: CUENTA UNICA DEL TESORO</t>
  </si>
  <si>
    <t>00512012001 DEPOSITO DE EFECTIVO, DEPOSITANTE: JAVIER M. AREVALO CABRERA - A.A.S.A.N.A., CONCEPTO: DEV. VIATICO PREV. 19B, CUENTA DE DEPOSITO: CUENTA UNICA DEL TESORO</t>
  </si>
  <si>
    <t>00099021001 DEPOSITO DE EFECTIVO, DEPOSITANTE: MOSSE QUISPE VIQUE, CONCEPTO: DEVOLUCION DE RECURSOS C31 N° 2835, CUENTA DE DEPOSITO: CUENTA UNICA DEL TESORO</t>
  </si>
  <si>
    <t>00016011101 DEPOSITO DE EFECTIVO, DEPOSITANTE: WINDSOR MARTIN TORRICO CARVAJAL, CONCEPTO: DEVOLUCION DE SALDO POR CONCEPTO DE OTROS ALQUILERES LAVANDERIA LIMPIEZA E HIGIENE Y FLETES Y ALMACE, CUENTA DE DEPOSITO: CUENTA UNICA DEL TESORO</t>
  </si>
  <si>
    <t>00046024204 DEPOSITO DE EFECTIVO, DEPOSITANTE: JENNY MABEL LOAYZA TORREZ, CONCEPTO: DEVOLUCION DE RECURSOS, CUENTA DE DEPOSITO: CUENTA UNICA DEL TESORO</t>
  </si>
  <si>
    <t>00016011101 DEPOSITO DE EFECTIVO, DEPOSITANTE: LUCY MONASTERIO QUISPE, CONCEPTO: DEVOLUCION POR CARGO DE CUENTA DOCUMENTADA, CUENTA DE DEPOSITO: CUENTA UNICA DEL TESORO</t>
  </si>
  <si>
    <t>00155012001 DEPOSITO DE EFECTIVO, DEPOSITANTE: CARLOS JAVIER FERNANDEZ ESCOBAR, CONCEPTO: DEVOLUCION DE FONDOS 2018 DIRIGIDO, CUENTA DE DEPOSITO: CUENTA UNICA DEL TESORO</t>
  </si>
  <si>
    <t>00342012001 DEPOSITO DE EFECTIVO, DEPOSITANTE: SR OSCAR MONTAÑO PERALTA, CONCEPTO: DEVOLUCION DE PASAJES AEREOS MES DICIEMBRE, CUENTA DE DEPOSITO: CUENTA UNICA DEL TESORO</t>
  </si>
  <si>
    <t>00592012001 DEPOSITO DE EFECTIVO, DEPOSITANTE: JOSE LUIS MAMANI ESPEJO, CONCEPTO: VENTA EMISIVO PARTICULARES DEL 09 AL 21 ENERO 2019, CUENTA DE DEPOSITO: CUENTA UNICA DEL TESORO</t>
  </si>
  <si>
    <t>00592012001 DEPOSITO DE EFECTIVO, DEPOSITANTE: JOSE LUIS MAMANI ESPEJO, CONCEPTO: VENTA EMISIVO PARTICULARES GESTION 2018 PERCIBIDOS EL 18 ENERO 2019, CUENTA DE DEPOSITO: CUENTA UNICA DEL TESORO</t>
  </si>
  <si>
    <t>00592012001 DEPOSITO DE EFECTIVO, DEPOSITANTE: JOSE LUIS MAMANI ESPEJO, CONCEPTO: PAGO DE CHURNING 2019 ND 233562 TKT 0546450560 MARIA MERCADO, CUENTA DE DEPOSITO: CUENTA UNICA DEL TESORO</t>
  </si>
  <si>
    <t>00592012001 DEPOSITO DE EFECTIVO, DEPOSITANTE: JOSE LUIS MAMANI ESPEJO, CONCEPTO: EMISIVO ENTIDAD MIN JUSTICIA Y TRANSPARENCIA GESTION 2018, CUENTA DE DEPOSITO: CUENTA UNICA DEL TESORO</t>
  </si>
  <si>
    <t>00592012001 DEPOSITO DE EFECTIVO, DEPOSITANTE: JOSE LUIS MAMANI ESPEJO, CONCEPTO: EMISIVO ORDEN DE SERVICIO Y COMPRA GESTION 2018, CUENTA DE DEPOSITO: CUENTA UNICA DEL TESORO</t>
  </si>
  <si>
    <t>00592012001 DEPOSITO DE EFECTIVO, DEPOSITANTE: JOSE LUIS MAMANI ESPEJO, CONCEPTO: EMISIVO MING CONSTRUCCIONES GESTION 2018, CUENTA DE DEPOSITO: CUENTA UNICA DEL TESORO</t>
  </si>
  <si>
    <t>00592012001 DEPOSITO DE EFECTIVO, DEPOSITANTE: HERBERT HEINZ ALARCON ACHA, CONCEPTO: PAGO ND 211846 TKT 0546450509 CUENTAS POR COBRAR 2018, CUENTA DE DEPOSITO: CUENTA UNICA DEL TESORO</t>
  </si>
  <si>
    <t>00592012001 DEPOSITO DE EFECTIVO, DEPOSITANTE: GLEM TROCHE ALMEDIA, CONCEPTO: PAGO DE SALDO DEL BOLETO N°2555739 DE LA ND 200432 GESTION 2018, CUENTA DE DEPOSITO: CUENTA UNICA DEL TESORO</t>
  </si>
  <si>
    <t>00099021001 DEP.DE CHEQ.AJENOS,RET.DE CAM.,CONCEPTO: DEVOLUCION RECURSOS PREV 331/2018 (DAI),DEP.: ADEMAF-MONICA GABRIELA VARGAS RUIZ , PROCEDENCIA: BANCO UNION S.A., CHEQUE: 1402, FECHA DE EMISION:24/01/2019</t>
  </si>
  <si>
    <t>00099021001 DEP.DE CHEQ.AJENOS,RET.DE CAM.,CONCEPTO: REEMBOLSO SUBSIDIOS DE INCAPACIDAD TEMPORAL MES DE NOVIEMBRE,DEP.: CAJA BANCARIA ESTATAL DE SALUD , PROCEDENCIA: BANCO UNION S.A., CHEQUE: 30455, FECHA DE EMISION:31/12/2018</t>
  </si>
  <si>
    <t>00035011105 DEP.DE CHEQ.AJENOS,RET.DE CAM.,CONCEPTO: REEMBOLSO SUBSIDIOS DE INCAPACIDAD TEMPORAL CAS MES DE NOVIEMBRE /18,DEP.: CAJA BANCARIA ESTATAL DE SALUD , PROCEDENCIA: BANCO UNION S.A., CHEQUE: 30456, FECHA DE EMISION:31/12/2018</t>
  </si>
  <si>
    <t>00099021001 DEP.DE CHEQ.AJENOS,RET.DE CAM.,CONCEPTO: DEVOLUCION DEUDA AL TGN POR PARTE DEL SR GUILLERMO ARAMAYO HERRERA DEL MES DE DICIEMBRE 2018,DEP.: SENASIR , PROCEDENCIA: BANCO UNION S.A., CHEQUE: 8264, FECHA DE EMISION:18/01/2019</t>
  </si>
  <si>
    <t>00099021001 DEP.DE CHEQ.AJENOS,RET.DE CAM.,CONCEPTO: DEV RECURSOS POR USO DE TELEFONIA MOVIL MESES NOVIEMBRE Y DICIEMBRE 2018 EFRAIN JORGE ZEQUEIROS,DEP.: CAMARA DE SENADORES , PROCEDENCIA: BANCO UNION S.A., CHEQUE: 7247, FECHA DE EMISION:25/01/2019</t>
  </si>
  <si>
    <t>00099021001 DEP.DE CHEQ.AJENOS,RET.DE CAM.,CONCEPTO: DEV. POR DESCUENTO DE PLANILLA DIC/2018 POR DEV. DE VIATICOS MAS RC-IVA (JONATAN CONDORI),DEP.: CAMARA DE SENADORES , PROCEDENCIA: BANCO UNION S.A., CHEQUE: 7248, FECHA DE EMISION:25/01/2019</t>
  </si>
  <si>
    <t>00015011108 DEP.DE CHEQ.AJENOS,RET.DE CAM.,CONCEPTO: DEVOLUCION DE FONDOS,DEP.: MIN. GOBIERNO , PROCEDENCIA: BANCO UNION S.A., CHEQUE: 51255, FECHA DE EMISION:31/12/2018</t>
  </si>
  <si>
    <t>00099021001 DEP.DE CHEQ.AJENOS,RET.DE CAM.,CONCEPTO: DEV. RECURSOS POR EXTRAVIO DE CREDENCIALES (CARLA GUTIERREZ-OLIVER CHOQUE-RURY BALLADARES),DEP.: CAMARA DE SENADORES , PROCEDENCIA: BANCO UNION S.A., CHEQUE: 7249, FECHA DE EMISION:25/01/2019</t>
  </si>
  <si>
    <t>00015011108 DEP.DE CHEQ.AJENOS,RET.DE CAM.,CONCEPTO: DEVOLUCION DE FONDOS,DEP.: MIN. GOBIERNO , PROCEDENCIA: BANCO UNION S.A., CHEQUE: 51267, FECHA DE EMISION:23/01/2019</t>
  </si>
  <si>
    <t>00015011108 DEP.DE CHEQ.AJENOS,RET.DE CAM.,CONCEPTO: DEVOLUCION DE FONDOS,DEP.: MIN. GOBIERNO , PROCEDENCIA: BANCO UNION S.A., CHEQUE: 51265, FECHA DE EMISION:18/01/2019</t>
  </si>
  <si>
    <t>00099021001 DEP.DE CHEQ.AJENOS,RET.DE CAM.,CONCEPTO: SANDOVAL LA SERNA JORGE,DEP.: BANCO UNION SA , PROCEDENCIA: BANCO UNION S.A., CHEQUE: 160299, FECHA DE EMISION:25/01/2019</t>
  </si>
  <si>
    <t>00290012001 DEP.DE CHEQ.AJENOS,RET.DE CAM.,CONCEPTO: DEP. POR INCAPACIDAD TEMPORAL "CAJA PETROLERA DE SALUD-AGOSTO A OCTUBRE/2018",S/G C-31 SIP N° 14,DEP.: SERVICIOS DE IMPUESTOS NACIONALES</t>
  </si>
  <si>
    <t>00099021001 DEP.DE CHEQ.AJENOS,RET.DE CAM.,CONCEPTO: JUAN CARLOS MEDRANO IRAIZOS,DEP.: BANCO UNION SA , PROCEDENCIA: BANCO UNION S.A., CHEQUE: 160300, FECHA DE EMISION:25/01/2019</t>
  </si>
  <si>
    <t>00290012001 DEP.DE CHEQ.AJENOS,RET.DE CAM.,CONCEPTO: DEP. POR MULTAS Y ATRASOS DE CONSULTORES DE LINEA "GGSCZ-OCT Y NOV/2018" S/G C-31 SIP N° 12,DEP.: SERVICIOS DE IMPUESTOS NACIONALES</t>
  </si>
  <si>
    <t>00599022002 DEP.DE CHEQ.AJENOS,RET.DE CAM.,CONCEPTO: DEVOLUCION DE RENE MEDRANO PINTO,DEP.: EMP BOLIVIANA DE ALIMENTOS Y DERIVADOS EBA , PROCEDENCIA: BANCO UNION S.A., CHEQUE: 72, FECHA DE EMISION:16/01/2019</t>
  </si>
  <si>
    <t>00680012001 DEP.DE CHEQ.AJENOS,RET.DE CAM.,CONCEPTO: DEVOLUCION 30% VIATICO GESTION 2018,DEP.: CONTRALORIA GENERAL DEL ESTADO , PROCEDENCIA: BANCO UNION S.A., CHEQUE: 6043, FECHA DE EMISION:18/01/2019</t>
  </si>
  <si>
    <t>00373024101 DEPOSITO DE EFECTIVO, DEPOSITANTE: VICTOR ESCOBAR CARDONA, CONCEPTO: DEVOLUCION DE RECURSOS, CUENTA DE DEPOSITO: CUENTA UNICA DEL TESORO</t>
  </si>
  <si>
    <t>00099021001 DEPOSITO DE EFECTIVO, DEPOSITANTE: CHRISTIAN MARCELO GUTIERREZ URQUIZO, CONCEPTO: DEVOLUCION  DE RECURSOS POR NO EJECUCION, CUENTA DE DEPOSITO: CUENTA UNICA DEL TESORO</t>
  </si>
  <si>
    <t>00099021001 DEPOSITO DE EFECTIVO, DEPOSITANTE: ODILON ROJAS ALANOCA, CONCEPTO: REVERSION DE HABER MENSUAL DE UN DIA, CUENTA DE DEPOSITO: CUENTA UNICA DEL TESORO</t>
  </si>
  <si>
    <t>00099021001 DEPOSITO DE EFECTIVO, DEPOSITANTE: EJERCITO DE BOLIVIA, CONCEPTO: REVERSION POR CONCEPTO DE SERVICIO BASICO MES DIC/18, CUENTA DE DEPOSITO: CUENTA UNICA DEL TESORO</t>
  </si>
  <si>
    <t>00587012008 DEP.DE CHEQ.AJENOS,RET.DE CAM.,CONCEPTO: CERT. DE PAGO NRO  2 Y DEVOLUCION DEL 7 % POR EL MEJORAMIENTO EN PAVIMENTO PISTA 14/12 DEL A.I.J.W.,DEP.: SABSA , PROCEDENCIA: BANCO UNION S.A., CHEQUE: 1319, FECHA DE EMISION:23/01/2019</t>
  </si>
  <si>
    <t>00587012008 DEP.DE CHEQ.AJENOS,RET.DE CAM.,CONCEPTO: CERTIFICADO DE PAGO POR TRATAMIENTO  SUPERFICIAL DOBLE CON CAPA BASE,DEP.: TADE  SRL , PROCEDENCIA: BANCO UNION S.A., CHEQUE: 1320, FECHA DE EMISION:24/01/2019</t>
  </si>
  <si>
    <t>00587012006 DEP.DE CHEQ.AJENOS,RET.DE CAM.,CONCEPTO: CERTIFICADO DE PAGO NRO 27 CONSTRUCCION OBRAS DE CONCLUSION PISCINA OLIMPICA DEPARTAMENTAL T.,DEP.: GOBIERNO AUTONOMO DEPARTAMENTAL DE TARIJA</t>
  </si>
  <si>
    <t>00578012002 DEP.DE CHEQ.AJENOS,RET.DE CAM.,CONCEPTO: REVERSION,DEP.: BOLIVIANA DE AVIACION , PROCEDENCIA: BANCO UNION S.A., CHEQUE: 10218, FECHA DE EMISION:25/01/2019</t>
  </si>
  <si>
    <t>00578012002 DEP.DE CHEQ.AJENOS,RET.DE CAM.,CONCEPTO: REVERSION,DEP.: BOLIVIANA DE AVIACION , PROCEDENCIA: BANCO UNION S.A., CHEQUE: 10219, FECHA DE EMISION:25/01/2019</t>
  </si>
  <si>
    <t>00041014101 DEP.DE CHEQ.AJENOS,RET.DE CAM.,CONCEPTO: DEP. EFECTUADO POR EL GAM DE ACASIO-POTOSI SEGUN CONVENIO Y D.S. 2812,DEP.: MDPYEP , PROCEDENCIA: BANCO UNION S.A., CHEQUE: 1065, FECHA DE EMISION:23/01/2019</t>
  </si>
  <si>
    <t>00070011102 DEP.DE CHEQ.AJENOS,RET.DE CAM.,CONCEPTO: DEVOLUCION DE PASAJES GESTION 2017,DEP.: MINISTERIO DE TRABAJO , PROCEDENCIA: BANCO UNION S.A., CHEQUE: 9111, FECHA DE EMISION:23/01/2019</t>
  </si>
  <si>
    <t>00070011102 DEP.DE CHEQ.AJENOS,RET.DE CAM.,CONCEPTO: DEP. EN DEMASIA PAGO TRIBUTOS GESTION 2018 DICIEMBRE,DEP.: MINISTERIO DE TRABAJO , PROCEDENCIA: BANCO UNION S.A., CHEQUE: 9110, FECHA DE EMISION:23/01/2019</t>
  </si>
  <si>
    <t>VENTA DE DIVISAS CON TRANSFERENCIA DE FONDOS A SOLICITUD DE ADMINISTRACION DE SERVICIOS PORTUARIOS BOLIVIA SEGUN SOLICITUD 7099 REF: H.R. 231 - ENVIO DE FONDOS EN AVANCE AL PUERTO DE ARICA POR APERTURA 2019 - GASTOS DE FUNCIONAMIENTO Y GATE OUT, SEGUN INFORME ASP-B/DOP-UAP/INF-1/2019 Y DEMAS DOCUMEN LIB. 00594012001 ASP-B FONDO DE OPERACIONES</t>
  </si>
  <si>
    <t>VENTA DE DIVISAS CON TRANSFERENCIA DE FONDOS A SOLICITUD DE ADMINISTRACION DE SERVICIOS PORTUARIOS BOLIVIA SEGUN SOLICITUD 7100 REF: H.R. 227 - ENVIO DE FONDOS EN AVANCE PARA EL PUERTO DE ANTOFAGASTA, POR APERTURA 2019 DE GASTOS DE FUNCIONAMIENTO, SEGUN INFORME TECNICO ASP-B/DOP-UAP/INF-2/2019 Y DEM LIB. 00594012001 ASP-B FONDO DE OPERACIONES</t>
  </si>
  <si>
    <t>COBRO COSTOS DE PAPELERIA SEGUN TRANSFERENCIA DEL EXTERIOR POR ORDEN DE SOLGAS SA (LIMA PERU) REF.: SWF OF 19/01/24 LIB. 00513062001 YPFB-OPERACIONES PLANTA DE SEPARACION DE LIQUIDOS RIO GRANDE</t>
  </si>
  <si>
    <t>||TRANSFERENCIA DE SALDOS DE LA CUT. POR VENCIMIENTOS DE VALORES DEL TGN. DE LA FECHA SEGUN NOTA:MEFP/VTCP/DGCP/UODP-115/2019 DE F.25/01/2019 DEL MIN. DE ECONOMIA Y FIN. PUBLICAS, LIBRETA 00099021001 TGN-RECURSOS ORDINARIOS M/N. LIBRETA 00099021001 TGN-RECURSOS ORDINARIOS M/N.</t>
  </si>
  <si>
    <t>||REGULARIZACIÓN DE NUESTRA OPERACIÓN NRO. 0945479 DE F. 24/01/2019 EN ATENCION A CORREOS ELECTRÓNICOS DE LA DGAC Y AASANA. DEBITO DE LA LIBRETA 00117012001 DGAC, REPOSICION UTILES DE ESCRITORIO.</t>
  </si>
  <si>
    <t>COBRO COSTOS DE PAPELERIA SEGUN TRANSFERENCIA DEL EXTERIOR POR ORDEN DE HERCO COMBUSTIBLES S A (LIMA PERU) REF.: CONT DE COND DE GAS EMB LIB. 00513062001 YPFB-OPERACIONES PLANTA DE SEPARACION DE LIQUIDOS RIO GRANDE</t>
  </si>
  <si>
    <t>||TRANSF.FDOS.SG.NOTA EMP.BOLIVIANA DE INDUSTRIALIZACION HIIDROCARBUROS (EBIH) RECIB.EN F. 24-01-19 (TRAM-TSO-427) REF:PARA EFECTUAR EL PAGO DE I.P.C.SUPERVISION Y COMPRA MATERIA PRIMA PARA EL PROY. DE PROD. DE TUBERIAS Y ACCESORIOS PARA REDES DE GAS NATURAL EL ALTO ABONO EN LA LIBRETA NRO. 00584019201 EBIH - TUBERIAS</t>
  </si>
  <si>
    <t>COBRO DE||COSTO UTILES DE ESCRITORIO POR LA ELABORACION DEL COMPROBANTE CONTABLE NRO. 0945546 DE LA FECHA DE LA LIBRETA NRO. 00099021001 TGN RECURSOS ORDINARIOS MN COBRO COSTO UTILES DE ESCRITORIO</t>
  </si>
  <si>
    <t>||TRANSFERENCIA DE FONDOS SG NOTA DEL MEFP CITE:MEFP /VTCP/DGCP/UODP-116/2019 RECIBIDA EN LA FECHA (TRAM-TSO-433) REF: PAGO VENCIMIENTO CLAVE DE PIZARRA TGNU1G06 EQUIVALENTE A UFV 2.500.000,00 T/C UFV 2,29301 DE LA LIBRETA NRO. 00099021001 TGN - RECURSOS ORDINARIOS MONEDA NACIONAL</t>
  </si>
  <si>
    <t>NUMERO DE LIBRETA CUT: 00099021001 OPERACIÓN E75 TRANSFERENCIA DE LA CUENTA FISCAL BUN A LA CUT EN MN TRANSF.FDOS. A SOLICITUD DEL G.A.M. VILLA TUNARI SG.NOTA CITE G.A.M. - V.T. 34/2019 A CTA.3987 CUT LBRTA.00099021001</t>
  </si>
  <si>
    <t>NUMERO DE LIBRETA CUT: 00099024113 OPERACIÓN E75 TRANSFERENCIA DE LA CUENTA FISCAL BUN A LA CUT EN MN TRANSF.FDOS.A SOLICITUD DEL G.A.M. COLCAPIRHUA SG.NOTA CITE:GAMC-DES./C.EXT/026/2019 A CTA.3987 CUT LBRTA.00099024113</t>
  </si>
  <si>
    <t>NUMERO DE LIBRETA CUT: 00086014407 OPERACIÓN E75 TRANSFERENCIA DE LA CUENTA FISCAL BUN A LA CUT EN MN TRANSF.FDOS.A SOLICITUD DEL G.A.M. POCOATA SG.NOTA POCOATA 23/01/2019 A CTA.3987 CUT LBRTA.00086014407</t>
  </si>
  <si>
    <t>NUMERO DE LIBRETA CUT: 00099024113 OPERACIÓN E75 TRANSFERENCIA DE LA CUENTA FISCAL BUN A LA CUT EN MN TRANSF.FDOS.A SOLICITUD DEL G.A.M. POCOATA SG.NOTA POCOATA 16/01/2019 A CTA.3987 CUT LBRTA.00099024113</t>
  </si>
  <si>
    <t>||RESPUESTA A DEBITO DEL BANQUERO SEG. SWIFT 00940 DE LA FECHA . REF.: COBRO COMISION POR TRANSF. DE EUR 500.- VALOR 16/08/2018 SEG. SOLICITUD DEL MEFP. PAGO A DEXIA BANQUE INTERNATIONALE LUXEMBOURG LIBRETA 00099021001 TGN-RECURSOS ORDINARIOS. REF. COMISION BANQUERO EUR 8.-</t>
  </si>
  <si>
    <t>||RESPUESTA A DEBITO DEL BANQUERO SEG. SWIFT 00940 DE LA FECHA . REF.: COBRO COMISION POR TRANSF. DE EUR 500.- VALOR 16/08/2018 SEG. SOLICITUD DEL MEFP. PAGO A DEXIA BANQUE INTERNATIONALE LUXEMBOURG LIBRETA 00099021001 TGN-RECURSOS ORDINARIOS. REF.: UTILES DE ESCRITORIO</t>
  </si>
  <si>
    <t>NUMERO DE LIBRETA CUT: 00099021001 OPERACIÓN E18 TRANSFERENCIA DEL SISTEMA FINANCIERO POR CUENTA DE TERCEROS A LA CUT Devolucion de pagos CC no cobrados por afiliados civiles y militares correspondiente al periodo de Septiembre 2018</t>
  </si>
  <si>
    <t>TRANSFERENCIA DEL EXTERIOR SEGUN SWIFT NO.961 DE FECHA 25/01/2019 ORDENANTE: CONSULADO GENERAL DEL ESTADO (MIAMI) REF.: RECAUDACIONES DE GESTORIA CONSULAR DICIEMBRE 2018 LIB. 00010011102 MIN.RELACIONES EXTERIORES - GESTORIA CONSULAR LEY Nº 3108</t>
  </si>
  <si>
    <t>||REGULARIZACIÓN DE NUESTRA OPERACIÓN NRO. 0943629 DE F.27/12/2018 EN ATENCIÓN A NOTA DEL MINISTERIO DE JUSTICIA Y TRANSPARENCIA INSTITUCIONAL, CITE' MJTI-DGAA N°017/2019 RECIBIDA EN LA FECHA (HRE-TGL-1146). ABONO A LA LIBRETA 00030018019 MJTI-IMPLEMENTACIÓN POLÍTICA PÚBLICA VIDA DIGNA MUJERES; P/CTA.AECID.</t>
  </si>
  <si>
    <t>||RESPUESTA DEBITO DEL BANQUERO SG/ SWIFT 00941 DE LA FECHA REF: COBRO COMISION POR TRANSFERENCIA DE EUR 500,00 DEL 29/10/18 SG/ SOLICITUD DEL MEFP, PAGO A/F THE BANK OF NEW YORK MELLON LIB. NO. 00099021001 TGN-RECURSOS ORDINARIOS (COBRO UTILES DE ESCRITORIO)</t>
  </si>
  <si>
    <t>||RESPUESTA DEBITO DEL BANQUERO SG/ SWIFT 00941 DE LA FECHA REF: COBRO COMISION POR TRANSFERENCIA DE EUR 500,00 DEL 29/10/18 SG/ SOLICITUD DEL MEFP, PAGO A/F THE BANK OF NEW YORK MELLON LIB. NO. 00099021001 TGN-RECURSOS ORDINARIOS (COMIS. DEL BANQUERO EQUIV. EUR 8,00)</t>
  </si>
  <si>
    <t>||TRANSFERENCIA DE FONDOS S/G. MENSAJES SWIFT NROS. 00943 Y 00949 DE LA FECHA (SECTOR PÚBLICO - SERVICIOS). DEBITO DE LA LIBRETA 00119012001 ADSIB, REPOSICION UTILES DE ESCRITORIO.</t>
  </si>
  <si>
    <t>||TRANSFERENCIA DE FONDOS S/G. MENSAJES SWIFT NROS. 00946 Y 00950 DE LA FECHA. (SECTOR PÚBLICO - SOBREVUELOS). DEBITO DE LA LIBRETA 00117012001 DGAC, REPOSICION UTILES DE ESCRITORIO.</t>
  </si>
  <si>
    <t>COBRO COSTOS DE PAPELERIA SEGUN TRANSFERENCIA DEL EXTERIOR POR ORDEN DE CONSULADO GENERAL DEL ESTADO (MIAMI) REF.: RECAUDACIONES DE GESTORIA CONSULAR DICIEMBRE 2018 LIB. 00010011102 MIN.RELACIONES EXTERIORES - GESTORIA CONSULAR LEY Nº 3108</t>
  </si>
  <si>
    <t>NÚMERO DE LIBRETA CUT: 99031009.00 OPERACIÓN T01 TRANSFERENCIA DE FONDOS A LA CUT - TESORO DIRECTO DE BANCO UNION S.A. A CUENTA UNICA DEL TESORO CON NUMERO DE SOLICITUD = 3446160 Y NUMERO CORRELATIVO = 91320025012019067 TRANSFERENCIA POR OPERACIONES DE VENTA BONOS BTX</t>
  </si>
  <si>
    <t>||TRANSFERENCIA DE FONDOS S/G. MENSAJES SWIFT NROS. 00989 Y 00991 DE LA FECHA. (SECTOR PÚBLICO - SERVICIOS). DEBITO DE LA LIBRETA 00119012001 ADSIB, REPOSICION UTILES DE ESCRITORIO.</t>
  </si>
  <si>
    <t>||TRANSFERENCIA DE FONDOS S/G. MENSAJES SWIFT NROS. 00988 Y 00990 DE LA FECHA. (SECTOR PÚBLICO - SOBREVUELOS). DEBITO DE LA LIBRETA 00117012001 DGAC, REPOSICION UTILES DE ESCRITORIO.</t>
  </si>
  <si>
    <t>||TRANSFERENCIA DE FONDOS S/G. FORMULARIO CITE: BUN/CF039/19 DE LA FECHA.(HRE-TSO-443), DEVOLUCION DE SALDO NO EJECUTADO EN LA GESTION 2018 PROYECTO "DESARROLLO DE CAPACIDADES EN GIRH-MIC EN LA CUENCA PEDAGOGICA CHOQUECOTA.MCPIO.DE PALCA. A SOLICITUD UNIVERSIDAD MAYOR DE SAN ANDRES, LIBRETA N° 00099021001 RECURSOS ORDINARIOS; BUN.</t>
  </si>
  <si>
    <t>'COBRO DE'||UTILES DE ESCRITORIO POR EL COMPROBANTE CONTABLE NRO. 0945621 DE LA FECHA, SEGÚN CORREO ELECTRÓNICO DE YPFB DE F. 23/01/2018. DEBITO DE LA LIBRETA 00513022001 YPFB  OPERACIONES.</t>
  </si>
  <si>
    <t>00099021001 DEPOSITO DE EFECTIVO, DEPOSITANTE: BAT. COM. I "CNL VIDAURRE", CONCEPTO: DEVOLUCION DE GASTO NO EJECUTADO DE SERVICIO BASICO ENERGIA ELECTRICA MES DICIEMBRE, CUENTA DE DEPOSITO: CUENTA UNICA DEL TESORO</t>
  </si>
  <si>
    <t>00099021001 DEPOSITO DE EFECTIVO, DEPOSITANTE: BAT. COM. I "CNL VIDAURRE", CONCEPTO: DEVOLUCION DE GASTO NO EJECUTADO DE SERVICIO BASICO AGUA DEL MES DE DICIEMBRE, CUENTA DE DEPOSITO: CUENTA UNICA DEL TESORO</t>
  </si>
  <si>
    <t>00099021001 DEPOSITO DE EFECTIVO, DEPOSITANTE: BPE-II "CNL. OSCAR MOSCOSO" ROLANDO CONDORI P., CONCEPTO: REVERSION ENERGIA ELECTRICA DIC/18, CUENTA DE DEPOSITO: CUENTA UNICA DEL TESORO</t>
  </si>
  <si>
    <t>00223012001 DEPOSITO DE EFECTIVO, DEPOSITANTE: NAJA ERICKA VARGAS NORIEGA, CONCEPTO: DEVOLUCION DE VIATICOS NO UTILIZADOS DEL VIAJE A TRINIDAD DEL 19 AL 21 DE ENERO DE 2019, CUENTA DE DEPOSITO: CUENTA UNICA DEL TESORO</t>
  </si>
  <si>
    <t>00041031107 DEPOSITO DE EFECTIVO, DEPOSITANTE: WILLY VLADIMIR LAURA SANIZ, CONCEPTO: DEVOLUCION DE GASTOS DE TRANSPORTE-EMAPA ORURO, CUENTA DE DEPOSITO: CUENTA UNICA DEL TESORO</t>
  </si>
  <si>
    <t>00041031107 DEPOSITO DE EFECTIVO, DEPOSITANTE: WILLY VLADIMIR LAURA SANIZ, CONCEPTO: DEVOLUCION DE GASTOS DE TRANSPORTE-SOBOCE EMISA ORURO, CUENTA DE DEPOSITO: CUENTA UNICA DEL TESORO</t>
  </si>
  <si>
    <t>00099021001 DEPOSITO DE EFECTIVO, DEPOSITANTE: DECIMA DIVISION DEL EJERCITO RICHARD MITA G., CONCEPTO: REVERSION DE ENERGIA ELECTRICA DIV-10, CUENTA DE DEPOSITO: CUENTA UNICA DEL TESORO</t>
  </si>
  <si>
    <t>00099021001 DEPOSITO DE EFECTIVO, DEPOSITANTE: DECIMA DIVISION DEL EJERCITO RICHARD MITA G., CONCEPTO: REVERSION DE AGUA DIV- 10, CUENTA DE DEPOSITO: CUENTA UNICA DEL TESORO</t>
  </si>
  <si>
    <t>00016011101 DEPOSITO DE EFECTIVO, DEPOSITANTE: SIRLEY LUPA BERNAL, CONCEPTO: DEVOLUCION SALDO POR PAGO DE PASAJES Y VIATICOS, CUENTA DE DEPOSITO: CUENTA UNICA DEL TESORO</t>
  </si>
  <si>
    <t>00099021001 DEPOSITO DE EFECTIVO, DEPOSITANTE: EDGAR AYALA ROMERO, CONCEPTO: COBRO DE DOBLE PERCEPCION POR EL PERIODO DE DICIEMBRE DE 2018, CUENTA DE DEPOSITO: CUENTA UNICA DEL TESORO</t>
  </si>
  <si>
    <t>00099021001 DEPOSITO DE EFECTIVO, DEPOSITANTE: MINISTERIO DE LA PRESIDENCIA, CONCEPTO: CONSUMO AGUA POTABLE  A DICIEMBRE DE 2018 ( FNSE), CUENTA DE DEPOSITO: CUENTA UNICA DEL TESORO</t>
  </si>
  <si>
    <t>00046041101 DEPOSITO DE EFECTIVO, DEPOSITANTE: JUAN CARLOS BONIFACIO ROJAS MAMANI, CONCEPTO: DEVOLUCION POR FALTA DE EJECUCION, CUENTA DE DEPOSITO: CUENTA UNICA DEL TESORO</t>
  </si>
  <si>
    <t>00016011101 DEPOSITO DE EFECTIVO, DEPOSITANTE: MINISTERIO DE EDUCACION- CARLOS ALBA ZURITA, CONCEPTO: DEVOLUCION, CUENTA DE DEPOSITO: CUENTA UNICA DEL TESORO</t>
  </si>
  <si>
    <t>00590012001 DEPOSITO DE EFECTIVO, DEPOSITANTE: EMPRESA PUBLICA QUIPUS, CONCEPTO: DEVOLUCION NO EJECUTADO, CUENTA DE DEPOSITO: CUENTA UNICA DEL TESORO</t>
  </si>
  <si>
    <t>00526012001 DEPOSITO DE EFECTIVO, DEPOSITANTE: BOLIVIA TV-ROBERTO HUAYLLAS CANDA, CONCEPTO: DEVOLUCION DE VIATICOS, CUENTA DE DEPOSITO: CUENTA UNICA DEL TESORO</t>
  </si>
  <si>
    <t>00099021001 DEPOSITO DE EFECTIVO, DEPOSITANTE: EDIFICIO CONAVI COOPROPIETARIOS, CONCEPTO: PAGO EPSAS ENERO 2019, CUENTA DE DEPOSITO: CUENTA UNICA DEL TESORO</t>
  </si>
  <si>
    <t>00016011101 DEPOSITO DE EFECTIVO, DEPOSITANTE: MIN EDU SOLEDAD QUISPE ROJAS, CONCEPTO: DEVOLUCION DE SALDOS DE OTROS ALQUILERES GASTOS DE ALIMENTACION Y FLETES Y ALMACENAMIENTO, CUENTA DE DEPOSITO: CUENTA UNICA DEL TESORO</t>
  </si>
  <si>
    <t>00035031101 DEP.DE CHEQ.AJENOS,RET.DE CAM.,CONCEPTO: ALQUILER DE ESPACIO TALLER DE LA NUEVA ETICA PUBLICA 2018,DEP.: UNIDAD DE COORDINACION DE PROGRAMAS Y PROYECTOS , PROCEDENCIA: BANCO UNION S.A., CHEQUE: 1477, FECHA DE EMISION:04/01/2019</t>
  </si>
  <si>
    <t>00035031101 DEP.DE CHEQ.AJENOS,RET.DE CAM.,CONCEPTO: ALQUILER DE ESAPCIO DE PARQUEO POR 8 DIAS SR MORENO,DEP.: UNIDAD DE COORDINACION DE PROGRAMAS Y PROYECTOS , PROCEDENCIA: BANCO UNION S.A., CHEQUE: 1478, FECHA DE EMISION:04/01/2019</t>
  </si>
  <si>
    <t>00035031101 DEP.DE CHEQ.AJENOS,RET.DE CAM.,CONCEPTO: ALQUILER DE SILLAS MESAS EQUIPO DE SONIDO INTERNET EVENTO FERIA INDUSTRIAL Y DE LA CONSTRUCCION 2018,DEP.: UNIDAD DE COORDINACION DE PROGRAMAS Y PROYECTOS</t>
  </si>
  <si>
    <t>00035031101 DEP.DE CHEQ.AJENOS,RET.DE CAM.,CONCEPTO: ALQUILER DE PREDIO EXTERNO DEL CAMPO FERIAL CHUQUIAGO MARKA PARA EL FUNCIONAMIENTO DE UN CAJERO AUTO,DEP.: UNIDAD DE COORDINACION DE PROGRAMAS Y PROYECTOS</t>
  </si>
  <si>
    <t>00035031101 DEP.DE CHEQ.AJENOS,RET.DE CAM.,CONCEPTO: ALQUILER DE PLAZA AKAPANA PARA LA KERMESSE COLEGIO SAN IGNACIO 2018,DEP.: UNIDAD DE COORDINACION DE PROGRAMAS Y PROYECTOS , PROCEDENCIA: BANCO UNION S.A., CHEQUE: 1482, FECHA DE EMISION:08/01/2019</t>
  </si>
  <si>
    <t>00035031101 DEP.DE CHEQ.AJENOS,RET.DE CAM.,CONCEPTO: INGRESOS POR ALQUILER DE PARQUEO DEL CAMPO FERIAL CHUQUIAGO MARKA CORRESPONDIENTE A DIC 2018,DEP.: UNIDAD DE COORDINACION DE PROGRAMAS Y PROYECTOS</t>
  </si>
  <si>
    <t>00035031101 DEP.DE CHEQ.AJENOS,RET.DE CAM.,CONCEPTO: REPOSICION DE CREDENCIAL PERDIDA ING DURAN CONSULTOR EN LINEA,DEP.: UNIDAD DE COORDINACION DE PROGRAMAS Y PROYECTOS , PROCEDENCIA: BANCO UNION S.A., CHEQUE: 1488, FECHA DE EMISION:24/01/2019</t>
  </si>
  <si>
    <t>00514012002 DEP.DE CHEQ.AJENOS,RET.DE CAM.,CONCEPTO: TRANSFERENCIA DE FONDOS PARA PAGOS AL EXTERIOR,DEP.: ENDE , PROCEDENCIA: BANCO UNION S.A., CHEQUE: 3989, FECHA DE EMISION:25/01/2019</t>
  </si>
  <si>
    <t>00099021001 DEP.DE CHEQ.AJENOS,RET.DE CAM.,CONCEPTO: MARTINEZ FLORES JHOVANNA LESLY,DEP.: BANCO UNION S.A. , PROCEDENCIA: BANCO UNION S.A., CHEQUE: 160303, FECHA DE EMISION:28/01/2019</t>
  </si>
  <si>
    <t>00078031104 DEP.DE CHEQ.AJENOS,RET.DE CAM.,CONCEPTO: TANIA FABRICA GABRIEL,DEP.: BANCO UNION S.A. , PROCEDENCIA: BANCO UNION S.A., CHEQUE: 160302, FECHA DE EMISION:28/01/2019</t>
  </si>
  <si>
    <t>00078031104 DEP.DE CHEQ.AJENOS,RET.DE CAM.,CONCEPTO: BISMARK GONZALES LEDEZMA,DEP.: BANCO UNION S.A. , PROCEDENCIA: BANCO UNION S.A., CHEQUE: 160301, FECHA DE EMISION:28/01/2019</t>
  </si>
  <si>
    <t>00660012006 DEP.DE CHEQ.AJENOS,RET.DE CAM.,CONCEPTO: DEVOLUCION DE VIATICOS,DEP.: ORGANO JUDICIAL - DISTRITO SANTA CRUZ , PROCEDENCIA: BANCO UNION S.A., CHEQUE: 4508, FECHA DE EMISION:24/01/2019</t>
  </si>
  <si>
    <t>00660012006 DEP.DE CHEQ.AJENOS,RET.DE CAM.,CONCEPTO: DEVOLUCION DE VIATICOS FAVIO CHOCALLA HUANCA MEMO 555/2018,DEP.: ORGANO JUDICIAL - TRIBUNAL SUPREMO , PROCEDENCIA: BANCO UNION S.A., CHEQUE: 530, FECHA DE EMISION:24/01/2019</t>
  </si>
  <si>
    <t>00155012001 DEPOSITO DE EFECTIVO, DEPOSITANTE: FREDDY ROCHA CAZORLA, CONCEPTO: DEVOLUCION DE FONDOS GESTION 2018, CUENTA DE DEPOSITO: CUENTA UNICA DEL TESORO</t>
  </si>
  <si>
    <t>00099021001 DEPOSITO DE EFECTIVO, DEPOSITANTE: CAROLA M. SAAVEDRA VARGAS, CONCEPTO: DEVOLUCION POR 16 HORAS NO TRABAJADAS EN EL MES DE MAYO 2017, CUENTA DE DEPOSITO: CUENTA UNICA DEL TESORO</t>
  </si>
  <si>
    <t>00099024113 DEPOSITO DE EFECTIVO, DEPOSITANTE: GOBIERNO AUTONOMO MUNICIPAL DE UMALA, CONCEPTO: DEVOLUCION DE SALDO A LA UPRE (UNIDAD DE PROYECTOS ESPECIALES), CUENTA DE DEPOSITO: CUENTA UNICA DEL TESORO</t>
  </si>
  <si>
    <t>00099021001 DEPOSITO DE EFECTIVO, DEPOSITANTE: JAVIER LUIS VILLARROEL ROMERO, CONCEPTO: SALDO FONDO ROTATIVO MDRYT OFICINA CENTRAL, CUENTA DE DEPOSITO: CUENTA UNICA DEL TESORO</t>
  </si>
  <si>
    <t>00041031107 DEPOSITO DE EFECTIVO, DEPOSITANTE: EDSON DANIEL GOMEZ  RAMOS, CONCEPTO: DEVOLUCION DE PASAJES, CUENTA DE DEPOSITO: CUENTA UNICA DEL TESORO</t>
  </si>
  <si>
    <t>00099021001 DEPOSITO DE EFECTIVO, DEPOSITANTE: RIAEROTRANS -18 VICTORIA, CONCEPTO: REVERSION POR CONCEPTO  DE ENERGIA  MES DICIEMBRE 2018, CUENTA DE DEPOSITO: CUENTA UNICA DEL TESORO</t>
  </si>
  <si>
    <t>00099021001 DEPOSITO DE EFECTIVO, DEPOSITANTE: RIAEROTRANS -18 VICTORIA, CONCEPTO: REVERSION POR CONCEPTO DE SERVICIO, CUENTA DE DEPOSITO: CUENTA UNICA DEL TESORO</t>
  </si>
  <si>
    <t>00287102001 DEP.DE CHEQ.AJENOS,RET.DE CAM.,CONCEPTO: TRASPASO DE RECURSOS  ACUENTA FONDO ROTATIVO FPS-OF.CENTRAL,DEP.: FPS-OF. CENTRAL , PROCEDENCIA: BANCO UNION S.A., CHEQUE: 1006, FECHA DE EMISION:25/01/2019</t>
  </si>
  <si>
    <t>00287102001 DEP.DE CHEQ.AJENOS,RET.DE CAM.,CONCEPTO: DEVOLUCION DE SALDOS FONDO EN AVANCE PARA REFRIGERIO CON C-31:11,DEP.: FPS-OF CENTRAL , PROCEDENCIA: BANCO UNION S.A., CHEQUE: 256, FECHA DE EMISION:18/01/2019</t>
  </si>
  <si>
    <t>00283062001 DEP.DE CHEQ.AJENOS,RET.DE CAM.,CONCEPTO: GERENCIA REGIONAL SANTA CRUZ,DEP.: ADUANA NACIONAL , PROCEDENCIA: BANCO UNION S.A., CHEQUE: 3362, FECHA DE EMISION:23/01/2019</t>
  </si>
  <si>
    <t>00283062001 DEP.DE CHEQ.AJENOS,RET.DE CAM.,CONCEPTO: GERENCIA REGIONAL SANTA CRUZ,DEP.: ADUANA NACIONAL , PROCEDENCIA: BANCO UNION S.A., CHEQUE: 3363, FECHA DE EMISION:23/01/2019</t>
  </si>
  <si>
    <t>00660012006 DEP.DE CHEQ.AJENOS,RET.DE CAM.,CONCEPTO: DEVOLUCION  DE VIATICOS  CESAR  CAMARGO ALFARO MEMO 561/2018,DEP.: ORGANO JUDICIAL- TRIBUNAL SUPREMO , PROCEDENCIA: BANCO UNION S.A., CHEQUE: 531, FECHA DE EMISION:24/01/2019</t>
  </si>
  <si>
    <t>A:00099021001 TRANSFERENCIA DE RECUPERACIONES SEGÚN NOTA GEF-LIN-MCM-0047-NOT/19 PARA PAGO DE INTERESES DE ACUERDO A CONTRATO DE FIDEICOMISO “ACCESOS SEGUROS VIVIR BIEN” CORRESPONDIENTE AL GAD ORURO</t>
  </si>
  <si>
    <t>A:00862012001 TRANSFERENCIA DE RECUPERACIONES SEGÚN NOTA GEF-LIN-MCM-0047-NOT/19 POR COMISION DE ADMINISTRACION QUE CORRESPONDE AL FNDR DE ACUERDO A CONTRATO DE FIDEICOMISO “ACCESOS SEGUROS VIVIR BIEN”. GAD ORURO</t>
  </si>
  <si>
    <t>A:00862012001 TRANSFERENCIA DE RECUPERACIONES SEGÚN NOTA GEF-LIN-MCM-0047-NOT/19 POR COMISION DE ADMINISTRACION QUE CORRESPONDE AL FNDR DE ACUERDO A CONTRATO DE FIDEICOMISO “ACCESOS SEGUROS VIVIR BIEN”. GAD LA PAZ</t>
  </si>
  <si>
    <t>A:00099021001 TRANSFERENCIA DE RECUPERACIONES SEGÚN NOTA GEF-LIN-MCM-0047-NOT/19 PARA PAGO DE CAPITAL E INTERESES DE ACUERDO A CONTRATO DE FIDEICOMISO “ACCESOS SEGUROS VIVIR BIEN” CORRESPONDIENTE AL GAD LA PAZ</t>
  </si>
  <si>
    <t>PROVISION DE FONDOS A SOLICITUD DE YACIMIENTOS PETROLIFEROS FISCALES BOLIVIANOS SEGUN SOLICITUD YPFB-0004-2019 REF: PAGO IMPUESTO DIRECTO A LOS HIDROCARBUROS OCTUBRE 2018 LIB. 00513012007 YPFB - RECURSOS NACIONALIZACIÓN</t>
  </si>
  <si>
    <t>VENTA DE DIVISAS CON TRANSFERENCIA DE FONDOS A SOLICITUD DE SERVICIO NACIONAL TEXTIL-SENATEX SEGUN SOLICITUD 7109 REF: PAGO A BERNARDO EDELMAN DIMAND POR LOS SERVICIOS DE REPRESENTACION COMERCIAL EN LA REPUBLICA DE ARGENTINA, SEGUN INFORME INF-UGC-0227-2018 Y NOTA INTERNA NI-UGC-005-2019, CONTRATO S LIB. 00378012002 SENATEX - ADMINISTRACION CENTRAL</t>
  </si>
  <si>
    <t>PROVISION DE FONDOS A SOLICITUD DE YACIMIENTOS PETROLIFEROS FISCALES BOLIVIANOS SEGUN SOLICITUD YPFB-0011-2019 REF: PAGO REGALIAS OCTUBRE 2018 A TESORO GENERAL DE LA NACION LIB. 00099021001 TGN YPFB PARTICIPACION 6% PRODUCCIÓN BRUTA DE HIDROCARBUROS BOCA DE POZO</t>
  </si>
  <si>
    <t>TRANSFERENCIA DEL EXTERIOR SEGUN SWIFT 00999-00996 DE FECHA 28/01/2019 ORDENANTE: CONSULADO GENERAL DE BOLIVIA EN BUENOS AIRES ARG. LIB. 00340012005 SEGIP - RECAUDACION EXTERIOR - CEDULAS DE IDENTIDAD</t>
  </si>
  <si>
    <t>COBRO COSTOS DE PAPELERIA SEGUN TRANSFERENCIA DEL EXTERIOR POR ORDEN DE CONSULADO GENERAL DE BOLIVIA EN BUENOS AIRES ARG. LIB. 00340012003 RECAUDACION EXTRANJERIA - C.I. -L.C.</t>
  </si>
  <si>
    <t>NUMERO DE LIBRETA CUT: 00099021001 OPERACIÓN E75 TRANSFERENCIA DE LA CUENTA FISCAL BUN A LA CUT EN MN TRANSF.FDOS.A SOLICITUD DEL G.A.M. TACOBAMBA SG.NOTA TACOBAMBA 24/01/2019 A CTA.3987 CUT LBRTA.00099021001</t>
  </si>
  <si>
    <t>TRANSFERENCIA DEL EXTERIOR SEGUN SWIFT 01000-00997 DE FECHA 28/01/2019 ORDENANTE: VICECONSULADO DE BOLIVIA EN LA MATANZA-ARGENTINA LIB. 00010011102 MIN.RELACIONES EXTERIORES - GESTORIA CONSULAR LEY Nº 3108</t>
  </si>
  <si>
    <t>COBRO COSTOS DE PAPELERIA SEGUN TRANSFERENCIA DEL EXTERIOR POR ORDEN DE VICECONSULADO DE BOLIVIA EN LA MATANZA-ARGENTINA LIB. 00010011102 MIN.RELACIONES EXTERIORES - GESTORIA CONSULAR LEY Nº 3108</t>
  </si>
  <si>
    <t>TRANSFERENCIA RECIBIDA DEL EXTERIOR SEGÚN MENSAJES SWIFT Nos. 01002-00993 (REM.EXT.) DE FECHA 28-01-2019 POR DESEMBOLSO DE BID PRÉSTAMO 2786/BL-BO REQ 00029 BO OPS0201903283B LIBRETA N° 00291012002 ABC-RECURSOS PROPIOS REF.: UTILES DE ESCRITORIO</t>
  </si>
  <si>
    <t>'COBRO DE'||UTILES DE ESCRITORIO POR EL COMPROBANTE CONTABLE NRO. 0945700 DE LA FECHA, SEGÚN CORREO ELECTRÓNICO DE YPFB DE F. 23/01/2018. DEBITO DE LA LIBRETA 00513022001 YPFB  OPERACIONES.</t>
  </si>
  <si>
    <t>||TRANSFERENCIA DE FONDOS SEGUN NOTA DEL MINISTERIO DE ECONOMIA Y FINANZAS PUBLICAS CITE: MEFP/VTCP/DGPOT/UPCFTGN/N° 170/2019 RECIBIDA EN LA FECHA (TRAM-TSO-449) REF: SOLICITANTE MINISTERIO DE MEDIO AMBIENTE Y AGUA (MMAYA) LOS COSTOS DE UTILES SON CANCELADAS EN EFECTIVO ABONO EN LA LIB.N°00086018051 MMAYA-BS FORT. INST. APOYO EXPERTICIA ASISTENCIA TECNICA MAYA</t>
  </si>
  <si>
    <t>00190012003 DEPOSITO DE EFECTIVO, DEPOSITANTE: JUAN CARLOS MOREJON MENDOZA, CONCEPTO: DEVOLUCION DE VIATICOS POR VIAJE A LA COMUNIDAD MOCHARA EL 28 DE NOVIEMBRE/2018, CUENTA DE DEPOSITO: CUENTA UNICA DEL TESORO</t>
  </si>
  <si>
    <t>00190012003 DEPOSITO DE EFECTIVO, DEPOSITANTE: JAIR GONZALES DELGADILLO, CONCEPTO: DEVOLUCION DE VIATICOS POR VIAJE AL MUNICIPIO GUANAY DEL 28 AL 30 DE NOVIEMBRE/2018, CUENTA DE DEPOSITO: CUENTA UNICA DEL TESORO</t>
  </si>
  <si>
    <t>00190012003 DEPOSITO DE EFECTIVO, DEPOSITANTE: JOSE VLADIMIR POMA YAMPASI, CONCEPTO: DEVOLUCION DE VIATICOS POR VIAJE AL MUNICIPIO ICHOCA EL 22 DE NOVIEMBRE/2018, CUENTA DE DEPOSITO: CUENTA UNICA DEL TESORO</t>
  </si>
  <si>
    <t>00190012003 DEPOSITO DE EFECTIVO, DEPOSITANTE: JAIR GONZALES DELGADILLO, CONCEPTO: DEVOLUCION DE VIATICOS POR VIAJE AL MUNICIPIO VIACHA EL 13 DE NOVIEMBRE/2018, CUENTA DE DEPOSITO: CUENTA UNICA DEL TESORO</t>
  </si>
  <si>
    <t>00190012003 DEPOSITO DE EFECTIVO, DEPOSITANTE: JAIR GONZALES DELGADILLO, CONCEPTO: DEVOLUCION DE FONDOS EN AVANCE PARA GASTOS JUDICIALES, CUENTA DE DEPOSITO: CUENTA UNICA DEL TESORO</t>
  </si>
  <si>
    <t>00099021001 DEPOSITO DE EFECTIVO, DEPOSITANTE: MINISTERIO  PUBLICO, CONCEPTO: DEVOLUCION FONDOS POR LA EMPRESA SAGUAPAC RL, CUENTA DE DEPOSITO: CUENTA UNICA DEL TESORO</t>
  </si>
  <si>
    <t>00132039201 DEPOSITO DE EFECTIVO, DEPOSITANTE: SAUL JHONATAN CHUYA CHOQUE, CONCEPTO: DEVOLUCION DE RETROACTIVO, CUENTA DE DEPOSITO: CUENTA UNICA DEL TESORO</t>
  </si>
  <si>
    <t>00046021109 DEPOSITO DE EFECTIVO, DEPOSITANTE: LORENA TICONA ARIAS, CONCEPTO: DEVOLUCION DE 1 DIA DE VIATICO VIAJE A SANTA CRUZ C-3 #8063, CUENTA DE DEPOSITO: CUENTA UNICA DEL TESORO</t>
  </si>
  <si>
    <t>00378012002 DEPOSITO DE EFECTIVO, DEPOSITANTE: SENATEX-JULIA CLAUDIA RAMOS SUAREZ, CONCEPTO: DEVOLUCION AL C31 # 5 POR SALDO NO EJECUTADO, CUENTA DE DEPOSITO: CUENTA UNICA DEL TESORO</t>
  </si>
  <si>
    <t>00378012002 DEPOSITO DE EFECTIVO, DEPOSITANTE: SENATEX-JULIA CLAUDIA RAMOS SUAREZ, CONCEPTO: DEVOLUCION DE RETENCIONES IMPOSITIVAS AL C31 # 5, CUENTA DE DEPOSITO: CUENTA UNICA DEL TESORO</t>
  </si>
  <si>
    <t>00190012003 DEPOSITO DE EFECTIVO, DEPOSITANTE: MICHAEL JANKO TERAN SATOR, CONCEPTO: DEVOLUCION DE GASTOS DE ALIMENTACION POR VIAJE AL MUNICIPIO PELECHUCO EL 19 DE NOVIEMBRE/2018, CUENTA DE DEPOSITO: CUENTA UNICA DEL TESORO</t>
  </si>
  <si>
    <t>00046024204 DEPOSITO DE EFECTIVO, DEPOSITANTE: JAVIER FLORES SALVATIERRA, CONCEPTO: REVERSION SALDO NO EJECUTADO PREV. 5640, CUENTA DE DEPOSITO: CUENTA UNICA DEL TESORO</t>
  </si>
  <si>
    <t>00099021001 DEPOSITO DE EFECTIVO, DEPOSITANTE: COOP. RURAL DE ELECTRIFICACION NIT: 1028399028, CONCEPTO: REVERSION PAGO ENERGIA ELECTRICA NOV./18, CUENTA DE DEPOSITO: CUENTA UNICA DEL TESORO</t>
  </si>
  <si>
    <t>00099021001 DEPOSITO DE EFECTIVO, DEPOSITANTE: COOP. DE SERVICIOS PUBLICOS "SANTA CRUZ" R.L., CONCEPTO: REVERSION PAGO SERVICIO DE AGUA NOV./18, CUENTA DE DEPOSITO: CUENTA UNICA DEL TESORO</t>
  </si>
  <si>
    <t>00099021001 DEPOSITO DE EFECTIVO, DEPOSITANTE: ROQUE LIPE OSCAR FREDY, CONCEPTO: REVERSION PAGO ENERGIA ELECTRICA DIC./18, CUENTA DE DEPOSITO: CUENTA UNICA DEL TESORO</t>
  </si>
  <si>
    <t>00099021001 DEPOSITO DE EFECTIVO, DEPOSITANTE: ROQUE LIPE OSCAR FREDY C.I 4269505 LP, CONCEPTO: REVERSION PAGO SERVICIO DE AGUA DIC./18, CUENTA DE DEPOSITO: CUENTA UNICA DEL TESORO</t>
  </si>
  <si>
    <t>00099021001 DEPOSITO DE EFECTIVO, DEPOSITANTE: BERNARDO ABATH VARGAS RIVERA VPEP-PALP, CONCEPTO: REPOSICION DE CREDENCIAL INSTITUCIONAL POR EXTRAVIO, CUENTA DE DEPOSITO: CUENTA UNICA DEL TESORO</t>
  </si>
  <si>
    <t>00099021001 DEPOSITO DE EFECTIVO, DEPOSITANTE: LUCIA ELIZABETH QUISBERT SOLIZ, CONCEPTO: DÉPOSITO SALDO NO EJECUTADO ENVIO DE MATERIAL ELECTORAL DE LAS ELECCIONES PRIMARIAS DE CANDIDATOS DE, CUENTA DE DEPOSITO: CUENTA UNICA DEL TESORO</t>
  </si>
  <si>
    <t>00099021001 DEPOSITO DE EFECTIVO, DEPOSITANTE: JENNY GABRIELA MOGRO MANCILLA, CONCEPTO: CANCELACION DE DUODECIMAS DE AGUINALDO, CUENTA DE DEPOSITO: CUENTA UNICA DEL TESORO</t>
  </si>
  <si>
    <t>00041031107 DEPOSITO DE EFECTIVO, DEPOSITANTE: LUIS ESTEBAN FLORES SAMO, CONCEPTO: DEVOLUCION EXCEDENTE EN PASAJES, CUENTA DE DEPOSITO: CUENTA UNICA DEL TESORO</t>
  </si>
  <si>
    <t>00342012001 DEPOSITO DE EFECTIVO, DEPOSITANTE: COPYCOM, CONCEPTO: DEVOLUCION DE RETROACTIVO, CUENTA DE DEPOSITO: CUENTA UNICA DEL TESORO</t>
  </si>
  <si>
    <t>00086031101 DEP.DE CHEQ.AJENOS,RET.DE CAM.,CONCEPTO: PAGO DE SINIESTRO,DEP.: BISA SEGUROS Y REASEGUROS S.A. , PROCEDENCIA: BANCO BISA S.A., CHEQUE: 209871, FECHA DE EMISION:23/01/2019</t>
  </si>
  <si>
    <t>00086031101 DEP.DE CHEQ.AJENOS,RET.DE CAM.,CONCEPTO: PAGO SINIESTRO,DEP.: BISA SEGUROS Y REASEGUROS S.A. , PROCEDENCIA: BANCO BISA S.A., CHEQUE: 209872, FECHA DE EMISION:23/01/2019</t>
  </si>
  <si>
    <t>00010011101 DEP.DE CHEQ.AJENOS,RET.DE CAM.,CONCEPTO: EJECUCION DE LA GARANTIA,DEP.: BANCO MERCANTIL SANTA CRUZ S.A. , PROCEDENCIA: BANCO MERCANTIL SANTA CRUZ SA., CHEQUE: 214264, FECHA DE EMISION:28/01/2019</t>
  </si>
  <si>
    <t>00099021001 DEP.DE CHEQ.AJENOS,RET.DE CAM.,CONCEPTO: REEMBOLSO POR BAJAS MEDICAS DE: CAJA DE SALUD CORDES A: AGENCIA BOLIVIANA DE ENERGIA NUCLEAR,DEP.: CAJA DE SALUD CORDES , PROCEDENCIA: BANCO UNION S.A., CHEQUE: 10962, FECHA DE EMISION:28/01/2019</t>
  </si>
  <si>
    <t>00099021001 DEP.DE CHEQ.AJENOS,RET.DE CAM.,CONCEPTO: PAGO DE SINIESTRO ASEGURADO AGENCIA NACIONAL DE HIDROCARBUROS,DEP.: ASEGURADORA FORTALEZA SA , PROCEDENCIA: BANCO FORTALEZA SOCIEDAD ANONIMA (BANCO FORTALEZA S.A.), CHEQUE: 9631, FECHA DE EMISIO</t>
  </si>
  <si>
    <t>00099021001 DEP.DE CHEQ.AJENOS,RET.DE CAM.,CONCEPTO: PAGO DE SINIESTRO ASEGURADO AGENCIA NACIONAL DE HIDROCARBUROS,DEP.: ASEGURADORA FORTALEZA SA , PROCEDENCIA: BANCO FORTALEZA SOCIEDAD ANONIMA (BANCO FORTALEZA S.A.), CHEQUE: 9632, FECHA DE EMISIO</t>
  </si>
  <si>
    <t>00099021001 DEP.DE CHEQ.AJENOS,RET.DE CAM.,CONCEPTO: MIN COMUNICACION-DEVOL. INCAP. TEMP.-NOV./2018,DEP.: CAJA PETROLERA DE SALUD , PROCEDENCIA: BANCO UNION S.A., CHEQUE: 14811, FECHA DE EMISION:29/01/2019</t>
  </si>
  <si>
    <t>00046171101 DEP.DE CHEQ.AJENOS,RET.DE CAM.,CONCEPTO: A.G.E.M.E.D.-DEVOL. INCAP. TEMP.-NOV./2018,DEP.: CAJA PETROLERA DE SALUD , PROCEDENCIA: BANCO UNION S.A., CHEQUE: 14813, FECHA DE EMISION:29/01/2019</t>
  </si>
  <si>
    <t>00597012001 DEP.DE CHEQ.AJENOS,RET.DE CAM.,CONCEPTO: Y.L.B.-DEVOL. INCAP. TEMP.-NOV./2018,DEP.: CAJA PETROLERA DE SALUD , PROCEDENCIA: BANCO UNION S.A., CHEQUE: 14810, FECHA DE EMISION:29/01/2019</t>
  </si>
  <si>
    <t>00099021001 DEP.DE CHEQ.AJENOS,RET.DE CAM.,CONCEPTO: AUT. IMPUG. TRIBUTARIA-DEV. INCAP. TEMP.-NOV/2018,DEP.: CAJA PETROLERA DE SALUD , PROCEDENCIA: BANCO UNION S.A., CHEQUE: 14814, FECHA DE EMISION:29/01/2019</t>
  </si>
  <si>
    <t>00099021001 DEP.DE CHEQ.AJENOS,RET.DE CAM.,CONCEPTO: MIN. SALUD-DEV. INCAP. TEMP.-NOV./2018,DEP.: CAJA PETROLERA DE SALUD , PROCEDENCIA: BANCO UNION S.A., CHEQUE: 14829, FECHA DE EMISION:29/01/2019</t>
  </si>
  <si>
    <t>00099021001 DEPOSITO DE EFECTIVO, DEPOSITANTE: RENE MARTINEZ PRADO MINISTERIO DE DEPORTES, CONCEPTO: DEVOLUCION SALDOS NO UTILIZADOS VIAJE COCHABAMBA FA COMBUSTIBLE, CUENTA DE DEPOSITO: CUENTA UNICA DEL TESORO</t>
  </si>
  <si>
    <t>00046024204 DEPOSITO DE EFECTIVO, DEPOSITANTE: RENE MARINO A. - REMAGRAF  SRL, CONCEPTO: DEVOLUCION, CUENTA DE DEPOSITO: CUENTA UNICA DEL TESORO</t>
  </si>
  <si>
    <t>00099021001 DEPOSITO DE EFECTIVO, DEPOSITANTE: GARY ORTIZ LLANOS, CONCEPTO: DEVOLUCION DE PAGO DE EMBARQUE TRAMO COCHABAMBA-TRINIDAD DEL 14 DE ENERO 2019, CUENTA DE DEPOSITO: CUENTA UNICA DEL TESORO</t>
  </si>
  <si>
    <t>00099021001 DEPOSITO DE EFECTIVO, DEPOSITANTE: PABLO GUZMAN LAUGIER, CONCEPTO: DEVOLUCION DE GASTOS NO RECONOCIDOS, CUENTA DE DEPOSITO: CUENTA UNICA DEL TESORO</t>
  </si>
  <si>
    <t>00099021001 DEPOSITO DE EFECTIVO, DEPOSITANTE: ESTACION DE SERVICIO COSTANERA SRL., CONCEPTO: DEVOLUCION POR EXCESO DE PAGO DEL SERVICIO DE COMBUSTIBLE CONTRATO ATT-DJ-CON-LP 108/2018 DICIEMBRE, CUENTA DE DEPOSITO: CUENTA UNICA DEL TESORO</t>
  </si>
  <si>
    <t>00099021001 DEPOSITO DE EFECTIVO, DEPOSITANTE: TERESA CARRILLO, CONCEPTO: DEVOLUCION DE EXCEDENTE CANCELADO POR EL SERVICIO DE CAFETERIA DEL MES DE DICIEMBRE 2018, CUENTA DE DEPOSITO: CUENTA UNICA DEL TESORO</t>
  </si>
  <si>
    <t>00249012003 DEPOSITO DE EFECTIVO, DEPOSITANTE: FELIPE PATRICIO HINOJOSA, CONCEPTO: DEV. DE FONDOS NO EJECUTADOS DEL TALLER DE EVAL Y CAPACITACION EL 16,17 Y 18 ENERO 2017 EN LA PAZ, CUENTA DE DEPOSITO: CUENTA UNICA DEL TESORO</t>
  </si>
  <si>
    <t>00099021001 DEPOSITO DE EFECTIVO, DEPOSITANTE: ESTACION DE SERVICIO COSTANERA SRL., CONCEPTO: DEVOL POR EXCESO DE PAGO DEL SERVICIO DE COMBUSTIBLE CONTRATO ATT-DJ-CON LP 219/2017 DICIEMBRE 2018, CUENTA DE DEPOSITO: CUENTA UNICA DEL TESORO</t>
  </si>
  <si>
    <t>00081094101 DEPOSITO DE EFECTIVO, DEPOSITANTE: CINTHYA SILVA GUTIERREZ, CONCEPTO: DEVOLUCION DE REFRIGERIO, CUENTA DE DEPOSITO: CUENTA UNICA DEL TESORO</t>
  </si>
  <si>
    <t>00099021001 DEP.DE CHEQ.AJENOS,RET.DE CAM.,CONCEPTO: H.C. DIPUTADOS-DEV. INCAP. TEMP.-NOV/2018,DEP.: CAJA PETROLERA DE SALUD , PROCEDENCIA: BANCO UNION S.A., CHEQUE: 14815, FECHA DE EMISION:29/01/2019</t>
  </si>
  <si>
    <t>VENTA DE DIVISAS CON TRANSFERENCIA DE FONDOS A SOLICITUD DE MINISTERIO DE RELACIONES EXTERIORES SEGUN SOLICITUD 7116 REF: PRIMER ENVIO DE RECURSOS DEL PROGRAMA DE APOYO AL CIUDADANO BOLIVIANO QUE RECIDE EN EL EXTERIOR A FAVOR DEL SERVICIO EXTERIOR SEGUN NOTA DE SOLICITUD DE LA DIRECCION GENERAL DE LIB. 00099021001 TGN-RECURSOS ORDINARIOS (3987)</t>
  </si>
  <si>
    <t>||REGISTRO COBRO COMISION AVISO ENMIENDA CARTA DE CREDITO STANDBY BS220.-Y EMISION COMP.CONTABLE BS50.-REF.:R087821860012 (BCB:SB-R-2018-17) A/F MIN.HIDROCARBUROS EEC-GNV,S/G SWIFT 1055 ADJ.DE LA FECHA. LIB.00078034201 MHE-EEC-GNV FONDO DE CONVERSION DE VEHICULOS REF.:COMIS.ENM.SBLC R087821860012</t>
  </si>
  <si>
    <t>VENTA DE DIVISAS CON TRANSFERENCIA DE FONDOS A SOLICITUD DE MINISTERIO DE RELACIONES EXTERIORES SEGUN SOLICITUD 7114 REF: PAGO DE GASTOS DE FUNCIONAMIENTO CORRESPONDIENTE AL PRIMER TRIMESTRE DEL SERVICIO EXTERIOR SEGUN INFORME DEL AREA DE PRESUPUESTOS 2 Y DOCUMENTACION ADJUNTA. LIB. 00099021001 TGN-RECURSOS ORDINARIOS (3987)</t>
  </si>
  <si>
    <t>VENTA DE DIVISAS CON TRANSFERENCIA DE FONDOS A SOLICITUD DE MINISTERIO DE RELACIONES EXTERIORES SEGUN SOLICITUD 7114 REF: PAGO DE GASTOS DE FUNCIONAMIENTO CORRESPONDIENTE AL PRIMER TRIMESTRE DEL SERVICIO EXTERIOR SEGUN INFORME DEL AREA DE PRESUPUESTOS 2 Y DOCUMENTACION ADJUNTA. LIB. 00099021001 TGN-RECURSOS ORDINARIOS (3987) POR DIFERENCIAL CAMBIARIO</t>
  </si>
  <si>
    <t>||TRANSFERENCIA DE FONDOS S/G. MENSAJE SWIFT NRO. 01042 DE LA FECHA. (SECTOR PÚBLICO - SOBREVUELOS). DEBITO DE LA LIBRETA 00117012001 DGAC, REPOSICION UTILES DE ESCRITORIO.</t>
  </si>
  <si>
    <t>||TRANSFERENCIA DE FONDOS S/G. MENSAJES SWIFT NROS. 01040 Y 01033 DE LA FECHA. (SECTOR PÚBLICO - SERVICIOS). DEBITO DE LA LIBRETA 00119012001 ADSIB, REPOSICION UTILES DE ESCRITORIO.</t>
  </si>
  <si>
    <t>COBRO DE||COSTO UTILES DE ESCRITORIO POR LA ELABORACION DEL COMPROBANTE CONTABLE NRO. 0945792 DE LA FECHA DE LA LIBRETA NRO. 00099021001 TGN RECURSOS ORDINARIOS MN COBRO COSTO UTILES DE ESCRITORIO</t>
  </si>
  <si>
    <t>||TRANSFERENCIA DE FONDOS SEGUN NOTA DEL MINISTERIO DE ECONOMIA Y FINANZAS PUBLICAS CITE: MEFP/VTCP/DGCP/UODP-133/2019 RECIBIDA EN LA FECHA (TRAM-TSO-452) REF: PAGO POR VENCIMIENTO CLAVE DE PIZARRA TGNU1D07, EQUIVALENTE A 3.000.000,00 T/C UFV 2,29337 DE LA LIBRETA NRO. 00099021001 TGN RECURSOS ORDINARIOS MONEDA NACIONAL</t>
  </si>
  <si>
    <t>||TRANSFERENCIA DE FONDOS S/G. MENSAJES SWIFT NROS. 01041 Y 01034 DE LA FECHA. (SECTOR PÚBLICO - SERVICIOS). DEBITO DE LA LIBRETA 00119012001 ADSIB, REPOSICION UTILES DE ESCRITORIO.</t>
  </si>
  <si>
    <t>De: 00099021001 DEVOLUCIÓN DE RECURSOS AL MINISTERIO DE CULTURAS Y TURISMO SG NOTA CITE: MDCyT/DGAA/UF N° 019/2018, E INFORME TECNICO MDCyT/DGAA/UF 001/2019; INFORME LEGAL MDCyT/DGAJ/UAJ N° 024/2019; CORRESPONDIENTE AL DÉBITO DE SALDOS TGN 2017, OPERACIÓN REALIZADA EN BASE A LA INFORMACIÓN REMITIDA POR LA DGCF. HR. 6-2924-R.</t>
  </si>
  <si>
    <t>A:00373024105 TRANSFERENCIA DE RECURSOS PARA PROGRAMAS Y/O PROYECTOS DE LOS GOBIERNOS AUTÓNOMOS MUNICIPALES S/G /INFORME MEFP/VTCP/DGPOT/UPCFTGN/INF/Nº 7/2019. (H.R. 6-2154-R; 6-2716-R)</t>
  </si>
  <si>
    <t>VENTA DE DIVISAS CON TRANSFERENCIA DE FONDOS A SOLICITUD DE MINISTERIO DE RELACIONES EXTERIORES SEGUN SOLICITUD 7115 REF: REMESA PARA GASTOS DE FUNCIONAMIENTO DEL PRIMER TRIMESTRE PARA EMIPAS MADRID SEGUN INFORME DEL AREA DE PRESUPUESTOS. LIB. 00099021001 TGN-RECURSOS ORDINARIOS (3987)</t>
  </si>
  <si>
    <t>VENTA DE DIVISAS CON TRANSFERENCIA DE FONDOS A SOLICITUD DE ADMINISTRACION DE SERVICIOS PORTUARIOS BOLIVIA SEGUN SOLICITUD 7117 REF: H.R. 1992 - 29 - PAGO DE FACTURAS AL TPA POR SERVICIO DE FAENAS EN EL PUERTO DE ARICA, CORRESPONDIENTE A LA SEGUNDA QUINCENA DICIEMBRE/2018 Y EXPORTACIONES, SEGUN COMU LIB. 00594012001 ASP-B FONDO DE OPERACIONES</t>
  </si>
  <si>
    <t>TRANSFERENCIA RECIBIDA DEL EXTERIOR SEGÚN MENSAJES SWIFT Nos. 01036-01035 (REM.EXT.) DE FECHA 29-01-2019 POR DESEMBOLSO DE BID PRÉSTAMO 3060/BL-BO REQ 00037 BO OPS0201903927A LIBRETA N° 00287102001 FPS-RECURSOS PROPIOS REF.: UTILES DE ESCRITORIO</t>
  </si>
  <si>
    <t>||COMISION TRANSFERENCIA DE FONDOS AL EXTERIOR 0,10% S/USD 963.592,07, REEMBOLSO GASTOS DE COMUNICACION BS220.- EMISION DE CBTE. CONTABLE BS50.- REF.: PAGO N° 1 LC I-2018-29 P/C DE QUIPUS A/F DE TONGFANG HONGKONG LIMITED EN COMPLEMENTO A CBTE. ADJUNTO DE LA FECHA LIB. 00590012001 EMPRESA PÚBLICA QUIPUS - RECURSOS ESPECIFICOS REF.: PAGO N°1 LC I-2018-29</t>
  </si>
  <si>
    <t>De: 00099024113 Transferencia en cumplimiento al DS N°0913 de 15/06/2011 y el Convenio Intergubernativo de Financiamiento UPRE-CIF-IG 0124/2018, suscrito entre la UPRE y el GAD de Tarija, proyecto “Ampliación y Readecuación Campo Ferial San Jacinto”, correspondiente al pago de la planilla Nº 1, según la UPRE.</t>
  </si>
  <si>
    <t>||TRANSFERENCIA DE FONDOS S/G. MENSAJE SWIFT NRO. 01199 DE LA FECHA. (SECTOR PÚBLICO - SOBREVUELOS). DEBITO DE LA LIBRETA 00117012001 DGAC, REPOSICION UTILES DE ESCRITORIO.</t>
  </si>
  <si>
    <t>00099021001 DEPOSITO DE EFECTIVO, DEPOSITANTE: MIN DE DEPORTES VANESSA TELLERIA HERRERA, CONCEPTO: DEVOLUCION FONDOS NO UTILIZADOS EN LA RENDICION DE CUENTAS FINAL 2018 E INICIAL 2019, CUENTA DE DEPOSITO: CUENTA UNICA DEL TESORO</t>
  </si>
  <si>
    <t>00099021001 DEPOSITO DE EFECTIVO, DEPOSITANTE: ENTEL SA, CONCEPTO: DEVOLUCION PAGO POR SERVICIO TELEFONIA ENTEL JUNIO /18, CUENTA DE DEPOSITO: CUENTA UNICA DEL TESORO</t>
  </si>
  <si>
    <t>00099021001 DEPOSITO DE EFECTIVO, DEPOSITANTE: CAMARA DE DIPUTADOS, CONCEPTO: REPOSICION POR PERDIDAS DE CREDENCIAL, CUENTA DE DEPOSITO: CUENTA UNICA DEL TESORO</t>
  </si>
  <si>
    <t>00212012001 DEPOSITO DE EFECTIVO, DEPOSITANTE: DORIS ALANDIA CARVAJAL, CONCEPTO: DEVOLUCION DE FONDOS EN AVANCE C-31 N° 99/2019, CUENTA DE DEPOSITO: CUENTA UNICA DEL TESORO</t>
  </si>
  <si>
    <t>00041031107 DEPOSITO DE EFECTIVO, DEPOSITANTE: RIGOBERTO VIDAURRE AYLLON, CONCEPTO: DEVOLUCION PASAJES, CUENTA DE DEPOSITO: CUENTA UNICA DEL TESORO</t>
  </si>
  <si>
    <t>00291012008 DEPOSITO DE EFECTIVO, DEPOSITANTE: ASOCIACION ACCIDENTAL CCCC, CONCEPTO: SOLICITUD DE ENSAYOS DE ASFALTO, CUENTA DE DEPOSITO: CUENTA UNICA DEL TESORO</t>
  </si>
  <si>
    <t>00099021001 DEPOSITO DE EFECTIVO, DEPOSITANTE: RPM-3 "GRAL. E. ARZE.", CONCEPTO: REVERSION TELEFONIA MES DICIEMBRE, CUENTA DE DEPOSITO: CUENTA UNICA DEL TESORO</t>
  </si>
  <si>
    <t>00099021001 DEPOSITO DE EFECTIVO, DEPOSITANTE: MARTINO CALLISAYA MACHICADO, CONCEPTO: DEVOLUCION DE RECURSOS COMPRA DE COMBUSTIBLE, CUENTA DE DEPOSITO: CUENTA UNICA DEL TESORO</t>
  </si>
  <si>
    <t>00373024103 DEPOSITO DE EFECTIVO, DEPOSITANTE: VICTOR CELSO MAMANI JUMPIRI, CONCEPTO: FDI-CIERRE PROYECTOS VIGENTES, CUENTA DE DEPOSITO: CUENTA UNICA DEL TESORO</t>
  </si>
  <si>
    <t>00099021001 DEPOSITO DE EFECTIVO, DEPOSITANTE: NELLY YOLA MENDOZA GARZOFINO, CONCEPTO: DEVOLUCION DE GASTOS NO UTILIZADOS, CUENTA DE DEPOSITO: CUENTA UNICA DEL TESORO</t>
  </si>
  <si>
    <t>00132039201 DEPOSITO DE EFECTIVO, DEPOSITANTE: CARLOS LUJAN FERRUFINO, CONCEPTO: FONDOS NO UTILIZADOS, CUENTA DE DEPOSITO: CUENTA UNICA DEL TESORO</t>
  </si>
  <si>
    <t>00526012001 DEPOSITO DE EFECTIVO, DEPOSITANTE: BOLIVIA TV HILARIO QUISPE PILLCO, CONCEPTO: DEVOLUCION POR CONCEPTO DE FONDOS EN AVANCE, CUENTA DE DEPOSITO: CUENTA UNICA DEL TESORO</t>
  </si>
  <si>
    <t>00190012003 DEPOSITO DE EFECTIVO, DEPOSITANTE: BERTHA M. VALLEJOS ALVAREZ, CONCEPTO: FONDOS EN AVANCE PARA GASTO DE ENVIO DE MATERIAL DE LAS OFICINAS DEPARTAMENTALES Y REGIONALES, CUENTA DE DEPOSITO: CUENTA UNICA DEL TESORO</t>
  </si>
  <si>
    <t>00046184201 DEPOSITO DE EFECTIVO, DEPOSITANTE: IMPLELAB  SRL, CONCEPTO: DEVOLUCION PAGO DUPLICADO, CUENTA DE DEPOSITO: CUENTA UNICA DEL TESORO</t>
  </si>
  <si>
    <t>00099021001 DEPOSITO DE EFECTIVO, DEPOSITANTE: AGENCIA ESTATAL DE VIVIENDA, CONCEPTO: PAGO DE SERVICIOS DE AGUA POTABLE POR EL MES  DICIEMBRE 2018 EDF EX CONAVI, CUENTA DE DEPOSITO: CUENTA UNICA DEL TESORO</t>
  </si>
  <si>
    <t>00587012009 DEPOSITO DE EFECTIVO, DEPOSITANTE: DIEGO FERNANDO HUANCA VARGAS, CONCEPTO: DEVOLUCION DE FONDOS, CUENTA DE DEPOSITO: CUENTA UNICA DEL TESORO</t>
  </si>
  <si>
    <t>00585012002 DEPOSITO DE EFECTIVO, DEPOSITANTE: AGENCIA BOLIVIANA ESPACIAL-ABE-EFRAIN FLORES PAYO, CONCEPTO: DEVOLUCION DE FONDOS, CUENTA DE DEPOSITO: CUENTA UNICA DEL TESORO</t>
  </si>
  <si>
    <t>00592012001 DEPOSITO DE EFECTIVO, DEPOSITANTE: JOSE LUIS MAMANI ESPEJO, CONCEPTO: VENTA EMISIVO PARTICULARES DEL 23 AL 28 DE ENERO 2019, CUENTA DE DEPOSITO: CUENTA UNICA DEL TESORO</t>
  </si>
  <si>
    <t>00592012001 DEPOSITO DE EFECTIVO, DEPOSITANTE: JOSE LUIS MAMANI ESPEJO, CONCEPTO: EMISIVO ENTIDAD FONDO NACIONAL DE INVERSION PRODUCTIVA Y SOCIAL GEST. 2018, CUENTA DE DEPOSITO: CUENTA UNICA DEL TESORO</t>
  </si>
  <si>
    <t>00592012001 DEPOSITO DE EFECTIVO, DEPOSITANTE: JOSE LUIS MAMANI ESPEJO, CONCEPTO: EMISIVO ENTIDAD FONDO NACIONAL DE INVERSION PRODUCTIVA Y SOCIAL 2019, CUENTA DE DEPOSITO: CUENTA UNICA DEL TESORO</t>
  </si>
  <si>
    <t>00099021001 DEPOSITO DE EFECTIVO, DEPOSITANTE: LAURA DANIELA HUANCA CONDORI, CONCEPTO: DEVOLUCION DE FONDOS, CUENTA DE DEPOSITO: CUENTA UNICA DEL TESORO</t>
  </si>
  <si>
    <t>00526012001 DEPOSITO DE EFECTIVO, DEPOSITANTE: BOLIVIA TV - FERNANDO QUISPE LIMACHI, CONCEPTO: DEVOLUCION DE PASAJES BOLIVIA TV, CUENTA DE DEPOSITO: CUENTA UNICA DEL TESORO</t>
  </si>
  <si>
    <t>00046024204 DEP.DE CHEQ.AJENOS,RET.DE CAM.,CONCEPTO: SUBSIDIO POR BAJAS MEDICAS DE INCAPACIDAD TEMPORAL SEPTIEMBRE DE 2018 MS,DEP.: CAJA BANCARIA ESTATAL DE SALUD , PROCEDENCIA: BANCO UNION S.A., CHEQUE: 29675, FECHA DE EMISION:09/01/2019</t>
  </si>
  <si>
    <t>00099021001 DEP.DE CHEQ.AJENOS,RET.DE CAM.,CONCEPTO: SUBSIDIO POR BAJAS MEDICAS DE INCAPACIDAD TEMPORAL DE SEPTIEMBRE DE 2018 MS,DEP.: CAJA BANCARIA ESTATAL DE SALUD , PROCEDENCIA: BANCO UNION S.A., CHEQUE: 29674, FECHA DE EMISION:09/01/2019</t>
  </si>
  <si>
    <t>00046021109 DEP.DE CHEQ.AJENOS,RET.DE CAM.,CONCEPTO: SUBSIDIO POR BAJAS MEDICAS DE INCAPACIDAD TEMPORAL SEPTIEMBRE DE 2018 MS,DEP.: CAJA BANCARIA ESTATAL DE SALUD , PROCEDENCIA: BANCO UNION S.A., CHEQUE: 29676, FECHA DE EMISION:09/01/2019</t>
  </si>
  <si>
    <t>00086011109 DEP.DE CHEQ.AJENOS,RET.DE CAM.,CONCEPTO: EJECUCION BOLETA DE GARANTIA,DEP.: EMPRESA CONSULTORA DE INGENIERIA HIDROSANIT SRL , PROCEDENCIA: BANCO GANADERO S.A., CHEQUE: 536878, FECHA DE EMISION:14/01/2019</t>
  </si>
  <si>
    <t>00099021001 DEP.DE CHEQ.AJENOS,RET.DE CAM.,CONCEPTO: DEV DE SALDOS NO EJECUTADOS PROY MEJ RENOVACION Y AMP DE CAFE Y PALTA EN COM DE MUNICIP DE YANACACHI,DEP.: GOBIERNO AUTONOMO MUNICIPAL DE YANACACHI</t>
  </si>
  <si>
    <t>00078031104 DEP.DE CHEQ.AJENOS,RET.DE CAM.,CONCEPTO: ISRAEL ALVERT GONZALES LEDEZMA,DEP.: BANCO UNION S.A. , PROCEDENCIA: BANCO UNION S.A., CHEQUE: 160304, FECHA DE EMISION:30/01/2019</t>
  </si>
  <si>
    <t>00099021001 DEP.DE CHEQ.AJENOS,RET.DE CAM.,CONCEPTO: DEVOLUCION DE RECURSOS,DEP.: MARCELO ELY IBAÑEZ TAPIA , PROCEDENCIA: BANCO UNION S.A., CHEQUE: 5521, FECHA DE EMISION:24/01/2019</t>
  </si>
  <si>
    <t>00099021001 DEP.DE CHEQ.AJENOS,RET.DE CAM.,CONCEPTO: DEVOL DE FONDOS NO EJECUTADOS AL MIN DE MEDIO AMBIENTE Y AGUA DEL PROY FOREST MICROCUENCAS ACHOCALLA,DEP.: GOB AUTONOMO MCPAL ECOLOGICO PROD DE ACHOCALLA</t>
  </si>
  <si>
    <t>00119012001 DEP.DE CHEQ.AJENOS,RET.DE CAM.,CONCEPTO: PAGO DE MULTAS,DEP.: CREDINFORM INTERNATIONAL S.A. , PROCEDENCIA: BANCO MERCANTIL SANTA CRUZ SA., CHEQUE: 118201, FECHA DE EMISION:28/01/2019</t>
  </si>
  <si>
    <t>00099021001 DEP.DE CHEQ.AJENOS,RET.DE CAM.,CONCEPTO: DEVOLUCION DE PASAJES AEREOS LINEA LATAM AIRLINES AGROUP ATRAVES DE LA AGENCIA BOLTUR,DEP.: MINISTERIO DE COMUNICACION , PROCEDENCIA: BANCO UNION S.A., CHEQUE: 9847, FECHA DE EMISION:28/01/2019</t>
  </si>
  <si>
    <t>00099021001 DEP.DE CHEQ.AJENOS,RET.DE CAM.,CONCEPTO: DEVOLUCION DE RECURSOS POR REPOSICION DE CREDENCIALES POR FUNCIONARIO MES DE DICIEMBRE/2018,DEP.: MINISTERIO DE COMUNICACION , PROCEDENCIA: BANCO UNION S.A., CHEQUE: 9853, FECHA DE EMISION:28/01/2019</t>
  </si>
  <si>
    <t>00099021001 DEPOSITO DE EFECTIVO, DEPOSITANTE: REGIMIENTO DE INFANTERIA 15 JUNIN, CONCEPTO: REVERSION CTA DE ORIGEN  SALDO NO EJECUTADO SERVICIOS BASICOS AGUA, CUENTA DE DEPOSITO: CUENTA UNICA DEL TESORO</t>
  </si>
  <si>
    <t>00099021001 DEPOSITO DE EFECTIVO, DEPOSITANTE: REGIMIENTO DE INFANTERIA 15 JUNIN, CONCEPTO: REVERSION CTA DE ORIGEN  SALDO NO EJECUTADO SERVICIOS BASICOS TELEFONIA, CUENTA DE DEPOSITO: CUENTA UNICA DEL TESORO</t>
  </si>
  <si>
    <t>00670012002 DEPOSITO DE EFECTIVO, DEPOSITANTE: DARIO CRISPIN LUNA ALANOCA, CONCEPTO: DEVOLUCION SALDO DE PEAJES, CUENTA DE DEPOSITO: CUENTA UNICA DEL TESORO</t>
  </si>
  <si>
    <t>00526012001 DEPOSITO DE EFECTIVO, DEPOSITANTE: BOLIVIA TV-FELIX HUMEREZ YUJRA, CONCEPTO: DEVOLUCION POR CONCEPTO DE FONDOS EN AVANCE, CUENTA DE DEPOSITO: CUENTA UNICA DEL TESORO</t>
  </si>
  <si>
    <t>00578012002 DEP.DE CHEQ.AJENOS,RET.DE CAM.,CONCEPTO: REVERSION,DEP.: BOLIVIANA DE AVIACION , PROCEDENCIA: BANCO UNION S.A., CHEQUE: 10230, FECHA DE EMISION:29/01/2019</t>
  </si>
  <si>
    <t>00578012002 DEP.DE CHEQ.AJENOS,RET.DE CAM.,CONCEPTO: REVERSION,DEP.: BOLIVIANA DE AVIACION , PROCEDENCIA: BANCO UNION S.A., CHEQUE: 10231, FECHA DE EMISION:29/01/2019</t>
  </si>
  <si>
    <t>00578012002 DEP.DE CHEQ.AJENOS,RET.DE CAM.,CONCEPTO: REVERSION,DEP.: BOLIVIANA DE AVIACION , PROCEDENCIA: BANCO UNION S.A., CHEQUE: 10232, FECHA DE EMISION:30/01/2019</t>
  </si>
  <si>
    <t>00099021001 DEP.DE CHEQ.AJENOS,RET.DE CAM.,CONCEPTO: DEVOLUCION EXAMEN PREOCUPACIONAL,DEP.: DEFENSORIA DEL PUEBLO , PROCEDENCIA: BANCO UNION S.A., CHEQUE: 1381, FECHA DE EMISION:29/01/2019</t>
  </si>
  <si>
    <t>00099021001 DEP.DE CHEQ.AJENOS,RET.DE CAM.,CONCEPTO: DEDUCCION PERMISO SIN GOCE DE HABERES CORRESPONDIENTE AL MES DE DICIEMBRE 2018,DEP.: DEFENSORIA DEL PUEBLO , PROCEDENCIA: BANCO UNION S.A., CHEQUE: 1379, FECHA DE EMISION:29/01/2019</t>
  </si>
  <si>
    <t>00283012001 DEP.DE CHEQ.AJENOS,RET.DE CAM.,CONCEPTO: PAGO POR EXPLOTACION MES DICIEMBRE DAB,DEP.: ADUNA NACIONAL , PROCEDENCIA: BANCO UNION S.A., CHEQUE: 3365, FECHA DE EMISION:28/01/2019</t>
  </si>
  <si>
    <t>00099021001 DEP.DE CHEQ.AJENOS,RET.DE CAM.,CONCEPTO: DEVOLUCION EXAMEN PREOCUPACIONAL PAGADO A LA CAJA NACIONAL DE SALUD,DEP.: DEFENSORIA DEL PUEBLO , PROCEDENCIA: BANCO UNION S.A., CHEQUE: 1378, FECHA DE EMISION:29/01/2019</t>
  </si>
  <si>
    <t>00087010001 DEP.DE CHEQ.AJENOS,RET.DE CAM.,CONCEPTO: DEVOLUCION POR PROCESOS COACTIVOS DE ENTB LIQUIDACION,DEP.: ORGANO JUDICIAL-DAF , PROCEDENCIA: BANCO UNION S.A., CHEQUE: 11776, FECHA DE EMISION:11/01/2019</t>
  </si>
  <si>
    <t>A:00099021001 DEVOLUCION RETENCION DE DESCUENTOS EFECTUADOS POR CONVENIOS DE COMPENSACION DE COTIZACIONES CON LA VITALICIA SEGUROS Y REASEGUROS DE VIDA S.A., CORRESPONDIENTE AL MES DE NOVIEMBRE/2018, AGUINALDO 2016 Y 2018. S/G. CITE SENASIR UAF-TTES N° 0002/2019, DE FECHA 29/01/2019.</t>
  </si>
  <si>
    <t>A:00099021001 DEVOLUCION RETENCION DE DESCUENTOS EFECTUADOS POR CONVENIOS DE COMPENSACION DE COTIZACIONES CON SEGUROS PROVIDA S.A., CORRESPONDIENTE AL MES DE NOVIEMBRE/2018 Y AGUINALDO 2008 AL 2018. S/G. CITE SENASIR UAF-TTES N° 0001/2019, DE FECHA 29/01/2019.</t>
  </si>
  <si>
    <t>A:00099021001 DEVOLUCION RETENCION DE DESCUENTOS EFECTUADOS POR COBROS Y PAGOS INDEBIDOS, CORRESPONDIENTE AL MES DE DICIEMBRE/2018. S/G. CITE SENASIR UAF-TTES N° 0005/2019, DE FECHA 29/01/2019.</t>
  </si>
  <si>
    <t>A:00099021001 DEVOLUCION RETENCION DE DESCUENTOS EFECTUADOS POR CONVENIOS DE COMPENSACION DE COTIZACIONES CON BBVA PREVISION AFP S.A., CORRESPONDIENTE AL MES DE NOVIEMBRE/2018 Y AGUINALDO 2006, 2013 AL 2018. S/G. CITE SENASIR UAF-TTES N° 0004/2019, DE FECHA 29/01/2019.</t>
  </si>
  <si>
    <t>A:00099021001 DEVOLUCION RETENCION DE DESCUENTOS EFECTUADOS POR CONVENIOS DE COMPENSACION DE COTIZACIONES CON FUTURO DE BOLIVIA S.A. AFP, CORRESPONDIENTE AL MES DE NOVIEMBRE/2018 Y AGUINALDO 2014 AL 2018. S/G. CITE SENASIR UAF-TTES N° 0003/2019, DE FECHA 29/01/2019.</t>
  </si>
  <si>
    <t>A:00099021001 DEVOLUCION RETENCION DE DESCUENTOS EFECTUADOS POR RECUPERACION DEL P.R.A. (PAGO DE REPARTO ANTICIPADO), CORRESPONDIENTE AL MES DE DICIEMBRE/2018. S/G. CITE SENASIR UAF-TTES N° 0006/2019, DE FECHA 29/01/2019.</t>
  </si>
  <si>
    <t>PROVISION DE FONDOS A SOLICITUD DE YACIMIENTOS PETROLIFEROS FISCALES BOLIVIANOS SEGUN SOLICITUD YPFB-0019-2019 REF: PAGO A YPFB TRANSPORTE SA DIC 2018 POR SERV TRAN GN MI FIRME E INTERRUMPIBLE Y ME FIRME LIB. 00513012007 YPFB - RECURSOS NACIONALIZACIÓN</t>
  </si>
  <si>
    <t>PROVISION DE FONDOS A SOLICITUD DE YACIMIENTOS PETROLIFEROS FISCALES BOLIVIANOS SEGUN SOLICITUD YPFB-0017-2019 REF: PAGO A YPFB TRANSIERRA SA DIC-2018 POR ACUERDO TEMP SERV INTERRUMPIBLE PARA TRANS GN LIB. 00513012007 YPFB - RECURSOS NACIONALIZACIÓN</t>
  </si>
  <si>
    <t>A:00099021001 Pago de capital e interés corriente a favor del TGN, adeudados por el GAD Santa Cruz, correspondiente al Convenio Subsidiario Préstamo CAF 2324 – Pavimentación Ruta No.4 (KM.80) Santa Rosa del Sara.</t>
  </si>
  <si>
    <t>NUMERO DE LIBRETA CUT: 00099024113 OPERACIÓN E75 TRANSFERENCIA DE LA CUENTA FISCAL BUN A LA CUT EN MN TRANSF.FDOS.A SOLICITUD DEL G.A.M. VILLA DE HUACAYA SG.NOTA CITE:GAMVH/DAF 016/2019 A CTA.3987 CUT LBRTA.00099024113</t>
  </si>
  <si>
    <t>NUMERO DE LIBRETA CUT: 00099024113 OPERACIÓN E75 TRANSFERENCIA DE LA CUENTA FISCAL BUN A LA CUT EN MN TRANSF.FDOS.A SOLICITUD DEL G.A.M. VILLA DE HUACAYA SG.NOTA CITE:GAMVH/DAF 013/2019 A CTA.3987 CUT LBRTA.00099024113</t>
  </si>
  <si>
    <t>NUMERO DE LIBRETA CUT: 00099024113 OPERACIÓN E75 TRANSFERENCIA DE LA CUENTA FISCAL BUN A LA CUT EN MN TRANSF.FDOS.A SOLICITUD DEL G.A.M. POSTRERVALLE SG.NOTA CITE:GAMPV- 06/2019 A CTA.3987 CUT LBRTA.00099024113</t>
  </si>
  <si>
    <t>NUMERO DE LIBRETA CUT: 00099024113 OPERACIÓN E75 TRANSFERENCIA DE LA CUENTA FISCAL BUN A LA CUT EN MN TRANSF.FDOS.A SOLICITUD DEL G.A.M. TIRAQUE SG.NOTA CITE:GAMT 029/2019 A CTA.3987 CUT LBRTA.00099024113</t>
  </si>
  <si>
    <t>NUMERO DE LIBRETA CUT: 00099024113 OPERACIÓN E75 TRANSFERENCIA DE LA CUENTA FISCAL BUN A LA CUT EN MN TRANSF.FDOS.A SOLICITUD DEL G.A.M. SALINAS DE GARCI MENDOZA SG.NOTA CITE:G.A.M.S./C/CMV 01/2019 A CTA.3987 CUT LBRTA.00099024113</t>
  </si>
  <si>
    <t>NUMERO DE LIBRETA CUT: 00099024113 OPERACIÓN E75 TRANSFERENCIA DE LA CUENTA FISCAL BUN A LA CUT EN MN TRANSF.FDOS.A SOLICITUD DEL G.A.M. VILLA DE HUACAYA SG.NOTA CITE:GAMVH/DAF 008/2019 A CTA.3987 CUT LBRTA.00099024113</t>
  </si>
  <si>
    <t>NUMERO DE LIBRETA CUT: 00099024113 OPERACIÓN E75 TRANSFERENCIA DE LA CUENTA FISCAL BUN A LA CUT EN MN TRANSF.FDOS.A SOLICITUD DEL G.A.M. VILLA DE HUACAYA SG.NOTA CITE:GAMVH/DAF 007/2019 A CTA.3987 CUT LBRTA.00099024113</t>
  </si>
  <si>
    <t>NUMERO DE LIBRETA CUT: 00099024113 OPERACIÓN E75 TRANSFERENCIA DE LA CUENTA FISCAL BUN A LA CUT EN MN TRANSF.FDOS.A SOLICITUD DEL G.A.M. VILLA DE HUACAYA SG.NOTA CITE:GAMVH/DAF 006/2019 A CTA.3987 CUT LBRTA.00099024113</t>
  </si>
  <si>
    <t>NUMERO DE LIBRETA CUT: 00099024113 OPERACIÓN E75 TRANSFERENCIA DE LA CUENTA FISCAL BUN A LA CUT EN MN TRANSF.FDOS.A SOLICITUD DEL G.A.M. VILLA DE HUACAYA SG.NOTA CITE:GAMVH/DAF 005/2019 A CTA.3987 CUT LBRTA.00099024113</t>
  </si>
  <si>
    <t>NUMERO DE LIBRETA CUT: 00099024113 OPERACIÓN E75 TRANSFERENCIA DE LA CUENTA FISCAL BUN A LA CUT EN MN TRANSF.FDOS.A SOLICITUD DEL G.A.M. VILLA DE HUACAYA SG.NOTA CITE:GAMVH/DAF 015/2019 A CTA.3987 CUT LBRTA.00099024113</t>
  </si>
  <si>
    <t>NUMERO DE LIBRETA CUT: 00099024113 OPERACIÓN E75 TRANSFERENCIA DE LA CUENTA FISCAL BUN A LA CUT EN MN TRANSF.FDOS.A SOLICITUD DEL G.A.M. VILLA DE HUACAYA SG.NOTA CITE:GAMVH/DAF 014/2019 A CTA.3987 CUT LBRTA.00099024113</t>
  </si>
  <si>
    <t>NUMERO DE LIBRETA CUT: 00099024113 OPERACIÓN E75 TRANSFERENCIA DE LA CUENTA FISCAL BUN A LA CUT EN MN TRANSF.FDOS.A SOLICITUD DEL G.A.M. VILLA DE HUACAYA SG.NOTA CITE:GAMVH/DAF 012/2019 A CTA.3987 CUT LBRTA.00099024113</t>
  </si>
  <si>
    <t>NUMERO DE LIBRETA CUT: 00099024113 OPERACIÓN E75 TRANSFERENCIA DE LA CUENTA FISCAL BUN A LA CUT EN MN TRANSF.FDOS.A SOLICITUD DEL G.A.M. VILLA DE HUACAYA SG.NOTA CITE:GAMVH/DAF 011/2019 A CTA.3987 CUT LBRTA.00099024113</t>
  </si>
  <si>
    <t>NUMERO DE LIBRETA CUT: 00099024113 OPERACIÓN E75 TRANSFERENCIA DE LA CUENTA FISCAL BUN A LA CUT EN MN TRANSF.FDOS.A SOLICITUD DEL G.A.M. VILLA DE HUACAYA SG.NOTA CITE:GAMVH/DAF 010/2019 A CTA.3987 CUT LBRTA.00099024113</t>
  </si>
  <si>
    <t>NUMERO DE LIBRETA CUT: 00099024113 OPERACIÓN E75 TRANSFERENCIA DE LA CUENTA FISCAL BUN A LA CUT EN MN TRANSF.FDOS.A SOLICITUD DEL G.A.M. VILLA DE HUACAYA SG.NOTA CITE:GAMVH/DAF 009/2019 A CTA.3987 CUT LBRTA.00099024113</t>
  </si>
  <si>
    <t>VENTA DE DIVISAS CON TRANSFERENCIA DE FONDOS A SOLICITUD DE CENTRAL DE ABASTECIMIENTO Y SUMINISTROS DE SALUD-CEASS SEGUN SOLICITUD 7126 REF: PAGO IMPORTACION MEDICAMENTOS, SEGUN NOTA INTERNA 9 2019, INFORME TECNICO 50 2018, ORDEN REQ, RA IMPO 15 2018, FAC.ELEC. F001 -0016803, CERT PPTO 21 2019, CERT LIB. 00249012001 LBP-CEASS-CENTRAL DE ABASTECIMIENTO Y SUMINISTROS DE SALUD</t>
  </si>
  <si>
    <t>||TRANSFERENCIA DE FONDOS S/G. MENSAJE SWIFT NRO. 01249 DE LA FECHA. (SECTOR PÚBLICO - SOBREVUELOS). DEBITO DE LA LIBRETA 00117012001 DGAC, REPOSICION UTILES DE ESCRITORIO.</t>
  </si>
  <si>
    <t>VENTA DE DIVISAS CON TRANSFERENCIA DE FONDOS A SOLICITUD DE BOLIVIA TV SEGUN SOLICITUD 7120 REF: POPUP TV S.A.: DEVOLUCION DE RETENCION 7 POR CIENTO DEL PAGO TOTAL POR LA CONSULTORIA POR PRODUCTO, DIAGNOSTICO INTEGRAL DEL FUNCIONAMIENTO Y FLUJO DE TRABAJO EN LA PRODUCCION AUDIOVISUAL DE LA EMPRESA E LIB. 00526012001 BOLIVIA TV - RECAUDACIONES</t>
  </si>
  <si>
    <t>VENTA DE DIVISAS CON TRANSFERENCIA DE FONDOS A SOLICITUD DE BOLIVIA TV SEGUN SOLICITUD 7124 REF: POPUP TV S.A.: PRIMER PAGO 40 POR CIENTO DEL TOTAL POR LA CONSULTORIA POR PRODUCTO DIAGNOSTICO INTEGRAL DEL FUNCIONAMIENTO Y FLUJO DE TRABAJO EN LA PRODUCCION AUDIOVISUAL DE LA EMPRESA ESTATAL DE TELEVIS LIB. 00526012001 BOLIVIA TV - RECAUDACIONES</t>
  </si>
  <si>
    <t>VENTA DE DIVISAS CON TRANSFERENCIA DE FONDOS A SOLICITUD DE BOLIVIA TV SEGUN SOLICITUD 7123 REF: POPUP TV S.A.: SEGUNDO PAGO 60 POR CIENTO DEL TOTAL POR LA CONSULTORIA POR PRODUCTO DIAGNOSTICO INTEGRAL DEL FUNCIONAMIENTO Y FLUJO DE TRABAJO EN LA PRODUCCION AUDIOVISUAL DE LA EMPRESA ESTATAL DE TELEVI LIB. 00526012001 BOLIVIA TV - RECAUDACIONES</t>
  </si>
  <si>
    <t>VENTA DE DIVISAS CON TRANSFERENCIA DE FONDOS A SOLICITUD DE AUTORIDAD DE FISCALIZACION Y CONTROL DE PENSIONES Y SEGUROS SEGUN SOLICITUD 7127 REF: PAGO A ASSAL POR CUOTA DE MEMBRESIA A LA ASOCIACION DE SUPERVISORES DE SEGUROS DE AMERICA LATINA CORRESPONDIENTE A LA GESTION 2019 EN EL MARCO DE LA CONST LIB. 00099021001 TGN-RECURSOS ORDINARIOS (3987)</t>
  </si>
  <si>
    <t>VENTA DE DIVISAS CON TRANSFERENCIA DE FONDOS A SOLICITUD DE EMPRESA PUBLICA PRODUCTIVA CARTONES DE BOLIVIA-CARTONBOL SEGUN SOLICITUD 7125 REF: TRANSFERENCIA DE RECURSOS AL BCB PARA PAGO AL EXTERIOR PARA LA EMPRESA PG PAPER COMPANY LTD POR LA ADQUISICION DE PAPEL KRAFT LINER VIRGEN SEGUN NOTA INTERNA LIB. 00576012002 CARTONBOL - RECAUDADORA</t>
  </si>
  <si>
    <t>PROVISION DE FONDOS A SOLICITUD DE YACIMIENTOS PETROLIFEROS FISCALES BOLIVIANOS SEGUN SOLICITUD YPFB-0021-2019 REF: PAGO A YPFB TRANSIERRA SA DIC 2018 POR SERV TRANSPORTE FIRME GN LIB. 00513012007 YPFB - RECURSOS NACIONALIZACIÓN</t>
  </si>
  <si>
    <t>||TRANSFERENCIA DE FONDOS S/G. MENSAJES SWIFT NROS. 01208 Y 01207 DE LA FECHA. (SECTOR PÚBLICO - SERVICIOS). DEBITO DE LA LIBRETA 00119012001 ADSIB, REPOSICION UTILES DE ESCRITORIO.</t>
  </si>
  <si>
    <t>TRANSFERENCIA DEL EXTERIOR SEGUN SWIFT 01250 DE FECHA 30/01/2019 ORDENANTE: CONSULADO GERAL DA BOLIVIA SAO PAULO BR LIB. 00340012005 SEGIP - RECAUDACION EXTERIOR - CEDULAS DE IDENTIDAD</t>
  </si>
  <si>
    <t>||TRANSFERENCIA DE FONDOS S/G. FORMULARIO CITE: BUN/CF047/19 DE LA FECHA.(HRE-TSO-464), DEVOLUCION DE SALDOS NO EJECUTADOS DE PROYECTOS GESTIONES ANTERIORES-GAM CORIPATA. A SOLICITUD GOB.AUT.MCPAL.CORIPATA, LIBRETA N° 00099024113 BOLIVIA CAMBIA; BUN.</t>
  </si>
  <si>
    <t>COBRO COSTOS DE PAPELERIA SEGUN TRANSFERENCIA DEL EXTERIOR POR ORDEN DE CONSULADO GERAL DA BOLIVIA SAO PAULO BR LIB. 00340012003 RECAUDACION EXTRANJERIA - C.I. -L.C.</t>
  </si>
  <si>
    <t>||TRANSFERENCIA DE FONDOS S/G. MENSAJES SWIFT NROS. 01257 Y 01256 DE LA FECHA. (SECTOR PÚBLICO - SERVICIOS). DEBITO DE LA LIBRETA 00119012001 ADSIB, REPOSICION UTILES DE ESCRITORIO.</t>
  </si>
  <si>
    <t>A:00862012001 TRANSFERENCIA DE RECUPERACIONES SEGÚN NOTA GEF-PRE-JSZ-0048-NOT/19 POR COMISION DE ADMINISTRACION QUE CORRESPONDEN AL FNDR DE ACUERDO A CONTRATO DE FIDEICOMISO “CONTRAPARTES LOCALES”. GAD TARIJA</t>
  </si>
  <si>
    <t>A:00862012001 TRANSFERENCIA DE RECUPERACIONES SEGÚN NOTA GEF-PRE-JSZ-0048-NOT/19 POR COMISION DE ADMINISTRACION QUE CORRESPONDEN AL FNDR DE ACUERDO A CONTRATO DE FIDEICOMISO “CONTRAPARTES LOCALES”. GAM VILA VILA</t>
  </si>
  <si>
    <t>A:00862012001 TRANSFERENCIA DE RECUPERACIONES SEGÚN NOTA GEF-PRE-JSZ-0048-NOT/19 POR COMISION DE ADMINISTRACION QUE CORRESPONDEN AL FNDR DE ACUERDO A CONTRATO DE FIDEICOMISO “CONTRAPARTES LOCALES”. GAD SANTA CRUZ</t>
  </si>
  <si>
    <t>A:00862012001 TRANSFERENCIA DE RECUPERACIONES SEGÚN NOTA GEF-PRE-JSZ-0048-NOT/19 POR COMISION DE ADMINISTRACION QUE CORRESPONDEN AL FNDR DE ACUERDO A CONTRATO DE FIDEICOMISO “CONTRAPARTES LOCALES”. GAD PANDO</t>
  </si>
  <si>
    <t>A:00862012001 TRANSFERENCIA DE RECUPERACIONES SEGÚN NOTA GEF-PRE-JSZ-0048-NOT/19 POR COMISION DE ADMINISTRACION QUE CORRESPONDEN AL FNDR DE ACUERDO A CONTRATO DE FIDEICOMISO “CONTRAPARTES LOCALES”. GAD ORURO</t>
  </si>
  <si>
    <t>A:00862012001 TRANSFERENCIA DE RECUPERACIONES SEGÚN NOTA GEF-PRE-JSZ-0048-NOT/19 POR COMISION DE ADMINISTRACION QUE CORRESPONDEN AL FNDR DE ACUERDO A CONTRATO DE FIDEICOMISO “CONTRAPARTES LOCALES”. GAD COCHABAMBA</t>
  </si>
  <si>
    <t>A:00862012001 TRANSFERENCIA DE RECUPERACIONES SEGÚN NOTA GEF-PRE-JSZ-0048-NOT/19 POR COMISION DE ADMINISTRACION QUE CORRESPONDEN AL FNDR DE ACUERDO A CONTRATO DE FIDEICOMISO “CONTRAPARTES LOCALES”. GAD CHUQUISACA</t>
  </si>
  <si>
    <t>A:00862012001 TRANSFERENCIA DE RECUPERACIONES SEGÚN NOTA GEF-PRE-JSZ-0048-NOT/19 POR COMISION DE ADMINISTRACION QUE CORRESPONDEN AL FNDR DE ACUERDO A CONTRATO DE FIDEICOMISO “CONTRAPARTES LOCALES”. GAD POTOSI</t>
  </si>
  <si>
    <t>A:00862012001 TRANSFERENCIA DE RECUPERACIONES SEGÚN NOTA GEF-PRE-JSZ-0048-NOT/19 POR COMISION DE ADMINISTRACION QUE CORRESPONDEN AL FNDR DE ACUERDO A CONTRATO DE FIDEICOMISO “CONTRAPARTES LOCALES”. GAD BENI</t>
  </si>
  <si>
    <t>00099021001 DEPOSITO DE EFECTIVO, DEPOSITANTE: SERGIO PAXI CONDORI, CONCEPTO: REVERSION POR SALDOS NO EJECUTADOS DE SERVICIO BASICO TELEFONIA DIC/18, CUENTA DE DEPOSITO: CUENTA UNICA DEL TESORO</t>
  </si>
  <si>
    <t>00526012001 DEPOSITO DE EFECTIVO, DEPOSITANTE: JUAN CARLOS RADA CUSICANQUI-BOLIVIA TV, CONCEPTO: DEVOLUCION DE PASAJES, CUENTA DE DEPOSITO: CUENTA UNICA DEL TESORO</t>
  </si>
  <si>
    <t>00099021001 DEPOSITO DE EFECTIVO, DEPOSITANTE: SERGIO PAXI CONDORI, CONCEPTO: REVERSION POR SALDOS NO EJECUTADOS DE SERVICIOS BASICOS INTERNET DIC/18, CUENTA DE DEPOSITO: CUENTA UNICA DEL TESORO</t>
  </si>
  <si>
    <t>00099021001 DEPOSITO DE EFECTIVO, DEPOSITANTE: EJERCITO DE BOLIVIA RC-10 "GRAL. MERCADO", CONCEPTO: DEVOLUCION DE MONTO NO EJECUTADO SOBRE LA PARTIDA DE TELEFONIA CORRESPONDIENTE AL MES DE DICIEMBRE, CUENTA DE DEPOSITO: CUENTA UNICA DEL TESORO</t>
  </si>
  <si>
    <t>00015031101 DEPOSITO DE EFECTIVO, DEPOSITANTE: HUMBERTO FUENTES LOPEZ, CONCEPTO: DEVOLUCION POR LA COMPRA DE UN ARBOL Y ADORNOS NAVIDEÑOS GESTION 2012, CUENTA DE DEPOSITO: CUENTA UNICA DEL TESORO</t>
  </si>
  <si>
    <t>00099021001 DEPOSITO DE EFECTIVO, DEPOSITANTE: MINISTERIO DE DEPORTES-RENE MARTINEZ PRADO, CONCEPTO: DEVOLUCION SALDOS NO UTILIZADOS EN APOYO LOGISTICO CODESUR-COCHABAMBA, CUENTA DE DEPOSITO: CUENTA UNICA DEL TESORO</t>
  </si>
  <si>
    <t>00015021102 DEPOSITO DE EFECTIVO, DEPOSITANTE: ROSEMARY BORGES AGUILAR, CONCEPTO: DEVOLUCION DE SUELDOS, CUENTA DE DEPOSITO: CUENTA UNICA DEL TESORO</t>
  </si>
  <si>
    <t>00155012001 DEPOSITO DE EFECTIVO, DEPOSITANTE: FREDDY ANGEL ROCHA CAZORLA, CONCEPTO: DEVOLUCION DE FONDOS EN AVANCE GESTION 2018, CUENTA DE DEPOSITO: CUENTA UNICA DEL TESORO</t>
  </si>
  <si>
    <t>00078031104 DEPOSITO DE EFECTIVO, DEPOSITANTE: TALLER REZY GAS -FRANZ MERUVIA SPECHT, CONCEPTO: CANCELACION DE 3 KITS Y 3 CILINDROS DE LA ENTIDAD EJECUTORA DE CONVERSION A GAS NATURAL VEHICULAR, CUENTA DE DEPOSITO: CUENTA UNICA DEL TESORO</t>
  </si>
  <si>
    <t>00099021001 DEPOSITO DE EFECTIVO, DEPOSITANTE: RS.1 TTE GRAL GERMAN BUSCH, CONCEPTO: REVERSION SERVICISO BASICOS, CUENTA DE DEPOSITO: CUENTA UNICA DEL TESORO</t>
  </si>
  <si>
    <t>00099021001 DEPOSITO DE EFECTIVO, DEPOSITANTE: RS.1 TTE GRAL GERMAN BUSCH, CONCEPTO: REVERSION SERVICIOS BASICOS, CUENTA DE DEPOSITO: CUENTA UNICA DEL TESORO</t>
  </si>
  <si>
    <t>00342012001 DEPOSITO DE EFECTIVO, DEPOSITANTE: LUIS MENDIETA MARCA, CONCEPTO: DEVOLUCION SALDOS FONDOS EN AVANCE PARA EL PAGO DE REFRIGERIO DICIEMBRE 2018, CUENTA DE DEPOSITO: CUENTA UNICA DEL TESORO</t>
  </si>
  <si>
    <t>00526012001 DEPOSITO DE EFECTIVO, DEPOSITANTE: JULIO OMAR CANAVIRI ROJAS, CONCEPTO: DEVOLUCION VIATICOS, CUENTA DE DEPOSITO: CUENTA UNICA DEL TESORO</t>
  </si>
  <si>
    <t>00099021001 DEPOSITO DE EFECTIVO, DEPOSITANTE: MINISTERIO DE DEPORTES-VANESSA TELLERIA HERRERA, CONCEPTO: DEVOLUCION DE FONDOS NO UTILIZADOS EN LA RENDICION DE CUENTAS FINAL 2018 E INICIAL 2019, CUENTA DE DEPOSITO: CUENTA UNICA DEL TESORO</t>
  </si>
  <si>
    <t>00099021001 DEPOSITO DE EFECTIVO, DEPOSITANTE: TERESA ROSARIO VALDA DELGADO, CONCEPTO: DEVOLUCION DE GASOLINA  PREVENTIVO 53, CUENTA DE DEPOSITO: CUENTA UNICA DEL TESORO</t>
  </si>
  <si>
    <t>00670012002 DEPOSITO DE EFECTIVO, DEPOSITANTE: MARCELO ARANIBAR SAINZ, CONCEPTO: DEVOLUCION SALDO GASOLINA Y PEAJES, CUENTA DE DEPOSITO: CUENTA UNICA DEL TESORO</t>
  </si>
  <si>
    <t>00030014201 DEPOSITO DE EFECTIVO, DEPOSITANTE: MARCO ANTONIO ESPINOZA LOPEZ, CONCEPTO: DEVOLUCION PAGO C31 84, CUENTA DE DEPOSITO: CUENTA UNICA DEL TESORO</t>
  </si>
  <si>
    <t>00221012001 DEPOSITO DE EFECTIVO, DEPOSITANTE: SENARECOM, CONCEPTO: DEVOLUCION C-31 / N° 30, CUENTA DE DEPOSITO: CUENTA UNICA DEL TESORO</t>
  </si>
  <si>
    <t>00599022001 DEPOSITO DE EFECTIVO, DEPOSITANTE: DILMA ISNADO CHAVEZ, CONCEPTO: DEVOLUCION DE SALDOS POR PAGO DE REFRIGERIOS, CUENTA DE DEPOSITO: CUENTA UNICA DEL TESORO</t>
  </si>
  <si>
    <t>00599032003 DEPOSITO DE EFECTIVO, DEPOSITANTE: DILMA ISNADO CHAVEZ, CONCEPTO: DEVOLUCION DE SALDOS POR PAGO DE REFRIGERIOS, CUENTA DE DEPOSITO: CUENTA UNICA DEL TESORO</t>
  </si>
  <si>
    <t>00599042001 DEPOSITO DE EFECTIVO, DEPOSITANTE: DILMA ISNADO CHAVEZ, CONCEPTO: DEVOLUCION DE SALDOS POR PAGO DE REFRIGERIOS, CUENTA DE DEPOSITO: CUENTA UNICA DEL TESORO</t>
  </si>
  <si>
    <t>00212082001 DEPOSITO DE EFECTIVO, DEPOSITANTE: CARMEN FATIMA QUISBERT CHALLCO, CONCEPTO: DEVOLUCION DE VIATICOS, CUENTA DE DEPOSITO: CUENTA UNICA DEL TESORO</t>
  </si>
  <si>
    <t>00342012001 DEPOSITO DE EFECTIVO, DEPOSITANTE: AGENCIA ESTATAL DE VIVIENDA, CONCEPTO: DEVOLUCION DE SALDO DE FONDOS EN AVANCE DEL MES DE ENERO DE 2019, CUENTA DE DEPOSITO: CUENTA UNICA DEL TESORO</t>
  </si>
  <si>
    <t>00290012001 DEP.DE CHEQ.AJENOS,RET.DE CAM.,CONCEPTO: DEPÓSITO POR DEVOLUCION A INTELINET SRL DEL 7% DE GARANTIA EN CUMPLIMIENTO S/G C-31 SIP N 6,DEP.: SERVICIO DE IMPUESTOS NACIONALES</t>
  </si>
  <si>
    <t>00290012001 DEP.DE CHEQ.AJENOS,RET.DE CAM.,CONCEPTO: DEPÓSITO POR DEVOLUCION DE GASTOS EROGADOS SUBASTA DE INMUEBLE VICTOR B. MARTINES SORUCO S/G C-31 SI,DEP.: SERVICIO DE IMPUESTOS NACIONALES</t>
  </si>
  <si>
    <t>00290012001 DEP.DE CHEQ.AJENOS,RET.DE CAM.,CONCEPTO: DEPÓSITO POR SALDOS NO EJECUTADOS EN LA GESTION 2018 GDPN -2018 S/G C-31 SIP N 17,DEP.: SERVICIO DE IMPUESTOS NACIONALES , PROCEDENCIA: BANCO UNION S.A., CHEQUE: 5282, FECHA DE EMISION:24/01/2019</t>
  </si>
  <si>
    <t>00290012001 DEP.DE CHEQ.AJENOS,RET.DE CAM.,CONCEPTO: DEPÓSITO POR MULTAS A FUNCIONARIOS DEL SIN -DIC/2018 S/G C-31 SIP N 21,DEP.: SERVICIO DE IMPUESTOS NACIONALES , PROCEDENCIA: BANCO UNION S.A., CHEQUE: 5288, FECHA DE EMISION:24/01/2019</t>
  </si>
  <si>
    <t>00099021001 DEP.DE CHEQ.AJENOS,RET.DE CAM.,CONCEPTO: SALDOS NO EJECUTADOS,DEP.: GOBIERNO AUTONOMO DEPARTAMENTAL DE CHOCHABAMBA , PROCEDENCIA: BANCO UNION S.A., CHEQUE: 118983, FECHA DE EMISION:28/01/2019</t>
  </si>
  <si>
    <t>00513212001 DEP.DE CHEQ.AJENOS,RET.DE CAM.,CONCEPTO: REVERSION DE FONDOS,DEP.: YPFB CUENTA LOCAL DTCOC , PROCEDENCIA: BANCO UNION S.A., CHEQUE: 1692, FECHA DE EMISION:30/01/2019</t>
  </si>
  <si>
    <t>00578012002 DEP.DE CHEQ.AJENOS,RET.DE CAM.,CONCEPTO: REVERSION,DEP.: BOLIVIANA DE AVIACION , PROCEDENCIA: BANCO UNION S.A., CHEQUE: 2808, FECHA DE EMISION:29/01/2019</t>
  </si>
  <si>
    <t>00578012002 DEP.DE CHEQ.AJENOS,RET.DE CAM.,CONCEPTO: REVERSION,DEP.: BOLIVIANA DE AVIACION , PROCEDENCIA: BANCO UNION S.A., CHEQUE: 2806, FECHA DE EMISION:29/01/2019</t>
  </si>
  <si>
    <t>00283012002 DEP.DE CHEQ.AJENOS,RET.DE CAM.,CONCEPTO: REGISTRO DE LA BAJA CONTABLE,DEP.: ADUANA NACIONAL , PROCEDENCIA: BANCO UNION S.A., CHEQUE: 3366, FECHA DE EMISION:29/01/2019</t>
  </si>
  <si>
    <t>00099021001 DEP.DE CHEQ.AJENOS,RET.DE CAM.,CONCEPTO: DEVOLUCION DE VIATICOS SEÑORES JORGE PAZ Y. Y ROXANA VACA M. C31 N° 1643/2018,DEP.: DEFENSORIA DEL PUEBLO , PROCEDENCIA: BANCO UNION S.A., CHEQUE: 1382, FECHA DE EMISION:29/01/2019</t>
  </si>
  <si>
    <t>00070011102 DEP.DE CHEQ.AJENOS,RET.DE CAM.,CONCEPTO: DEV. DE FONDOS ENTREGADOS ALBA K. RAMOS -VILLAMONTES,C-31 NRO 4581,11,DEP.: MINISTERIO DE TRABAJO ,EMPLEO Y PREVISION SOCIAL , PROCEDENCIA: BANCO UNION S.A., CHEQUE: 9123, FECHA DE EMISION:30/01/2019</t>
  </si>
  <si>
    <t>00099024113 DEP.DE CHEQ.AJENOS,RET.DE CAM.,CONCEPTO: DEVOLUCION DE FONDOS A LA UNIDAD DE PROYECTOS ESP. UPRE DEL PROYECTO CONST. LABORATORIO U.E. SIMON B,DEP.: G.A.M. SAN PEDRO DE TIQUINA</t>
  </si>
  <si>
    <t>00099021001 DEPOSITO DE EFECTIVO, DEPOSITANTE: KARIDVEN VILLAFUERTE ALFARO, CONCEPTO: DEVOLUCION DE PASAJES AEREO N° 930-3009312155 Y N° 9305324264482, CUENTA DE DEPOSITO: CUENTA UNICA DEL TESORO</t>
  </si>
  <si>
    <t>00592012001 DEPOSITO DE EFECTIVO, DEPOSITANTE: GLORIA SAAVEDRA GONZALES, CONCEPTO: RETENCION MINISTERIO DE COMUNICACION GESTION 2018, CUENTA DE DEPOSITO: CUENTA UNICA DEL TESORO</t>
  </si>
  <si>
    <t>00591012001 DEPOSITO DE EFECTIVO, DEPOSITANTE: SOCIEDAD SALESIANA EDITORIAL DON BOSCO, CONCEPTO: PAGO DE SERVICIO DE AGUA POTABLE, CUENTA DE DEPOSITO: CUENTA UNICA DEL TESORO</t>
  </si>
  <si>
    <t>00099021001 DEPOSITO DE EFECTIVO, DEPOSITANTE: NINFA SUAREZ DE VILLANUEVA, CONCEPTO: DEVOLUCION DE SUELDO DICIEMBRE, CUENTA DE DEPOSITO: CUENTA UNICA DEL TESORO</t>
  </si>
  <si>
    <t>00099021001 DEPOSITO DE EFECTIVO, DEPOSITANTE: EJERCITO DE BOLIVIA RC-10 "GRAL. MERCADO", CONCEPTO: DEVOLUCION DE MONTOS NO EJECUTADOS SOBRE PARTIDA DE TELEFONIA, CUENTA DE DEPOSITO: CUENTA UNICA DEL TESORO</t>
  </si>
  <si>
    <t>00099021001 DEPOSITO DE EFECTIVO, DEPOSITANTE: DIGITAL Y PRINT AGCM ARANA MARQUINA ALDO MAURICIO, CONCEPTO: DEVOLUCION POR EXCEDENTE DE PAGO DE SERVICIO DE FOTOCOPIA DEL MES DE DICIEMBRE 2018, CUENTA DE DEPOSITO: CUENTA UNICA DEL TESORO</t>
  </si>
  <si>
    <t>00099021001 DEPOSITO DE EFECTIVO, DEPOSITANTE: RC-7 CHICHAS, CONCEPTO: REVERSION  POR SERVICIO DE AGUA, CUENTA DE DEPOSITO: CUENTA UNICA DEL TESORO</t>
  </si>
  <si>
    <t>00099021001 DEPOSITO DE EFECTIVO, DEPOSITANTE: RC-7 CHICHAS, CONCEPTO: REVERSION POR SERVICIO DE ENERGIA ELECTRICA, CUENTA DE DEPOSITO: CUENTA UNICA DEL TESORO</t>
  </si>
  <si>
    <t>00086071101 DEP.DE CHEQ.AJENOS,RET.DE CAM.,CONCEPTO: CONVENIO INTERINSTITUCIONAL  DE FINANCIAMIENTO EDTP N°047,DEP.: EPSAS SA ANAHI ELVA CONDORI QUISPE , PROCEDENCIA: BANCO BISA S.A., CHEQUE: 26954, FECHA DE EMISION:30/01/2019</t>
  </si>
  <si>
    <t>00099024113 DEP.DE CHEQ.AJENOS,RET.DE CAM.,CONCEPTO: DEVOLUCION,DEP.: GOB AUTONOMO DEPARTAMENTAL DE COCHABAMBA , PROCEDENCIA: BANCO UNION S.A., CHEQUE: 118982, FECHA DE EMISION:28/01/2019</t>
  </si>
  <si>
    <t>VENTA DE DIVISAS CON TRANSFERENCIA DE FONDOS A SOLICITUD DE CONTRALORIA GENERAL DEL ESTADO SEGUN SOLICITUD 7121 REF: TRANSFERENCIA DE DIVISAS AL EXTERIOR PARA INSCRIPCION EN EL III CONGRESO INTERNACIONAL DE CONTROL PUBLICO Y LUCHA CONTRA LA CORRUPCION ORGANIZADO POR GESTION Y ORGANIZACION DE ESTANCI LIB. 00680012001 CONTRALORÍA GENERAL DEL ESTADO - INGRESOS</t>
  </si>
  <si>
    <t>VENTA DE DIVISAS CON TRANSFERENCIA DE FONDOS A SOLICITUD DE CONTRALORIA GENERAL DEL ESTADO SEGUN SOLICITUD 7121 REF: TRANSFERENCIA DE DIVISAS AL EXTERIOR PARA INSCRIPCION EN EL III CONGRESO INTERNACIONAL DE CONTROL PUBLICO Y LUCHA CONTRA LA CORRUPCION ORGANIZADO POR GESTION Y ORGANIZACION DE ESTANCI LIB. 00680012001 CONTRALORÍA GENERAL DEL ESTADO - INGRESOS POR DIFERENCIAL CAMBIARIO</t>
  </si>
  <si>
    <t>VENTA DE DIVISAS CON TRANSFERENCIA DE FONDOS A SOLICITUD DE CONTRALORIA GENERAL DEL ESTADO SEGUN SOLICITUD 7122 REF: TRANSF DE DIVISAS AL EXTERIOR PARA INSCRIPCION EN EL III CONGRESO INTERNACIONAL DE CONTROL PUBLICO Y LUCHA CONTRA LA CORRUPCION ORGNIZADO POR GESTION Y ORGANIZACION DE ESTANCIAS EN SA LIB. 00680012001 CONTRALORÍA GENERAL DEL ESTADO - INGRESOS</t>
  </si>
  <si>
    <t>VENTA DE DIVISAS CON TRANSFERENCIA DE FONDOS A SOLICITUD DE CONTRALORIA GENERAL DEL ESTADO SEGUN SOLICITUD 7122 REF: TRANSF DE DIVISAS AL EXTERIOR PARA INSCRIPCION EN EL III CONGRESO INTERNACIONAL DE CONTROL PUBLICO Y LUCHA CONTRA LA CORRUPCION ORGNIZADO POR GESTION Y ORGANIZACION DE ESTANCIAS EN SA LIB. 00680012001 CONTRALORÍA GENERAL DEL ESTADO - INGRESOS POR DIFERENCIAL CAMBIARIO</t>
  </si>
  <si>
    <t>A:00862012001 TRANSFERENCIA DE RECUPERACIONES SEGÚN NOTA GEF-PRE-JSZ-0048-NOT/19 POR COMISION DE ADMINISTRACION QUE CORRESPONDEN AL FNDR DE ACUERDO A CONTRATO DE FIDEICOMISO “CONTRAPARTES LOCALES”. GAM ORURO</t>
  </si>
  <si>
    <t>A:00862012001 TRANSFERENCIA DE RECUPERACIONES SEGÚN NOTA GEF-PRE-JSZ-0048-NOT/19 POR COMISION DE ADMINISTRACION QUE CORRESPONDEN AL FNDR DE ACUERDO A CONTRATO DE FIDEICOMISO “CONTRAPARTES LOCALES”. GAM SAN ANDRES</t>
  </si>
  <si>
    <t>A:00862012001 TRANSFERENCIA DE RECUPERACIONES SEGÚN NOTA GEF-PRE-JSZ-0048-NOT/19 POR COMISION DE ADMINISTRACION QUE CORRESPONDEN AL FNDR DE ACUERDO A CONTRATO DE FIDEICOMISO “CONTRAPARTES LOCALES”. GAM BELLA FLOR</t>
  </si>
  <si>
    <t>A:00862012001 TRANSFERENCIA DE RECUPERACIONES SEGÚN NOTA GEF-PRE-JSZ-0048-NOT/19 POR COMISION DE ADMINISTRACION QUE CORRESPONDEN AL FNDR DE ACUERDO A CONTRATO DE FIDEICOMISO “CONTRAPARTES LOCALES”. GAM POJO</t>
  </si>
  <si>
    <t>A:00862012001 TRANSFERENCIA DE RECUPERACIONES SEGÚN NOTA GEF-PRE-JSZ-0048-NOT/19 POR COMISION DE ADMINISTRACION QUE CORRESPONDEN AL FNDR DE ACUERDO A CONTRATO DE FIDEICOMISO “CONTRAPARTES LOCALES”. GAM BELEN DE ANDAMARCA</t>
  </si>
  <si>
    <t>A:00862012001 TRANSFERENCIA DE RECUPERACIONES SEGÚN NOTA GEF-PRE-JSZ-0048-NOT/19 POR COMISION DE ADMINISTRACION QUE CORRESPONDEN AL FNDR DE ACUERDO A CONTRATO DE FIDEICOMISO “CONTRAPARTES LOCALES”. GAM SAN MATIAS</t>
  </si>
  <si>
    <t>A:00862012001 TRANSFERENCIA DE RECUPERACIONES SEGÚN NOTA GEF-PRE-JSZ-0048-NOT/19 POR COMISION DE ADMINISTRACION QUE CORRESPONDEN AL FNDR DE ACUERDO A CONTRATO DE FIDEICOMISO “CONTRAPARTES LOCALES”. GAM UMALA</t>
  </si>
  <si>
    <t>A:00862012001 TRANSFERENCIA DE RECUPERACIONES SEGÚN NOTA GEF-PRE-JSZ-0048-NOT/19 POR COMISION DE ADMINISTRACION QUE CORRESPONDEN AL FNDR DE ACUERDO A CONTRATO DE FIDEICOMISO “CONTRAPARTES LOCALES”. GAM VILLA GUALBERTO VILLARROEL</t>
  </si>
  <si>
    <t>A:00862012001 TRANSFERENCIA DE RECUPERACIONES SEGÚN NOTA GEF-PRE-JSZ-0048-NOT/19 POR COMISION DE ADMINISTRACION QUE CORRESPONDEN AL FNDR DE ACUERDO A CONTRATO DE FIDEICOMISO “CONTRAPARTES LOCALES”. GAM VILLA ALCALA</t>
  </si>
  <si>
    <t>A:00862012001 TRANSFERENCIA DE RECUPERACIONES SEGÚN NOTA GEF-PRE-JSZ-0048-NOT/19 POR COMISION DE ADMINISTRACION QUE CORRESPONDEN AL FNDR DE ACUERDO A CONTRATO DE FIDEICOMISO “CONTRAPARTES LOCALES”. GAM EL PUENTE</t>
  </si>
  <si>
    <t>A:00862012001 TRANSFERENCIA DE RECUPERACIONES SEGÚN NOTA GEF-PRE-JSZ-0048-NOT/19 POR COMISION DE ADMINISTRACION QUE CORRESPONDEN AL FNDR DE ACUERDO A CONTRATO DE FIDEICOMISO “CONTRAPARTES LOCALES”. GAM SANTIAGO DE ANDAMARCA (2DO.PRESTAMO)</t>
  </si>
  <si>
    <t>A:00862012001 TRANSFERENCIA DE RECUPERACIONES SEGÚN NOTA GEF-PRE-JSZ-0048-NOT/19 POR COMISION DE ADMINISTRACION QUE CORRESPONDEN AL FNDR DE ACUERDO A CONTRATO DE FIDEICOMISO “CONTRAPARTES LOCALES”. GAM ARBIETO</t>
  </si>
  <si>
    <t>De: 00099021001 Transferencia de recursos al GAM de San Benito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</si>
  <si>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Tunari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</si>
  <si>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Colomi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</si>
  <si>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Chulumani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</si>
  <si>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Sucre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</si>
  <si>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</si>
  <si>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</si>
  <si>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Irupana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</si>
  <si>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Cairoma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</si>
  <si>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Okinawa Uno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</si>
  <si>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Morochata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</si>
  <si>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</si>
  <si>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Independencia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</si>
  <si>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Rivero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</si>
  <si>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</si>
  <si>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</si>
  <si>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Azurduy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</si>
  <si>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Yotala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</si>
  <si>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Gualberto Villarroel para el pago del Bono de Discapacidad, en el marco de la Ley N°977 de fecha 26 de septiembre de 2017, DS N°3437 de 20 diciembre de 2017 y la Resolución Ministerial N°010 de fecha 10 de enero de 2018, correspondiente al primer desembolso de la gestión 2019.</t>
  </si>
  <si>
    <t>TRANSFERENCIA DEL EXTERIOR SEGUN SWIFT NO.1278 DE FECHA 31/01/2019 ORDENANTE: CONSULADO DE BOLIVIA EN BILBAO REF.: GESTORIA CONSULAR LIB. 00010011102 MIN.RELACIONES EXTERIORES - GESTORIA CONSULAR LEY Nº 3108</t>
  </si>
  <si>
    <t>A:00099021001 A requerimiento de la Unidad de Administración e Información Salarial (UAIS), con notas internas CITE: MEFP/VTCP/DGPOT/UAIS/Nos. 455 y 456/2019, en las cuales solicitan la reversión definitiva de las boletas de pago solicitado por SENASIR, consignadas en los Comprobantes de Pago Nos. 71702 y 71703, H.R. 6-36829-R/445.</t>
  </si>
  <si>
    <t>NUMERO DE LIBRETA CUT: 00670018002 OPERACIÓN E18 TRANSFERENCIA DEL SISTEMA FINANCIERO POR CUENTA DE TERCEROS A LA CUT PARA ABONO A LA CUENTA UNICA DEL TESORO 3987069001 LIBRETA 00670018002 DE ORGANO ELECTORAL PLURINACIONAL A SOLICITUD DE DEUTSCHE GESELLSCHAFT FUR INTERNATIONALE ZUSAMMENARBEIT GIZ</t>
  </si>
  <si>
    <t>NUMERO DE LIBRETA CUT: 00099021001 OPERACIÓN E75 TRANSFERENCIA DE LA CUENTA FISCAL BUN A LA CUT EN MN TRANSF.FDOS.A SOLICITUD DEL G.A.M. URIONDO SG.NOTA CITE:GAMU-DES-022-2019 A CTA.3987 CUT LBRTA.00099021001</t>
  </si>
  <si>
    <t>NUMERO DE LIBRETA CUT: 00099021001 OPERACIÓN E75 TRANSFERENCIA DE LA CUENTA FISCAL BUN A LA CUT EN MN TRANSF.FDOS.A SOLICITUD DEL G.A.M. SHINAOTA SG.NOTA CITE:G.A.M.SH-DAF-023-2019 A CTA.3987 CUT LBRTA.00099021001</t>
  </si>
  <si>
    <t>NUMERO DE LIBRETA CUT: 00099021001 OPERACIÓN E75 TRANSFERENCIA DE LA CUENTA FISCAL BUN A LA CUT EN MN TRANSF.FDOS.A SOLICITUD DEL G.A.M. CUEVO SG.NOTA CITE:OF.GAMC 028/2019 A CTA.3987 CUT LBRTA.00099021001</t>
  </si>
  <si>
    <t>NUMERO DE LIBRETA CUT: 00099021001 OPERACIÓN E75 TRANSFERENCIA DE LA CUENTA FISCAL BUN A LA CUT EN MN TRANSF.FDOS.A SOLICITUD DE LA UNIV.TOMAS FRIAS SG.NOTA TESORO TRASP.03-19 A CTA.3987 CUT LBRTA.00099021001</t>
  </si>
  <si>
    <t>NUMERO DE LIBRETA CUT: 00099021001 OPERACIÓN E75 TRANSFERENCIA DE LA CUENTA FISCAL BUN A LA CUT EN MN TRANSF.FDOS.A SOLICITUD DEL G.A.M. POCOATA SG.NOTA POCOATA 18/01/2019 A CTA.3987 CUT LBRTA.00099021001</t>
  </si>
  <si>
    <t>NUMERO DE LIBRETA CUT: 00099021001 OPERACIÓN E75 TRANSFERENCIA DE LA CUENTA FISCAL BUN A LA CUT EN MN TRANSF.FDOS.A SOLICITUD DEL G.A.M. VILLAMONTES SG.NOTA G.A.M.V.M. SMAF CITE014-2019 A CTA.3987 CUT LBRTA.00099021001</t>
  </si>
  <si>
    <t>NUMERO DE LIBRETA CUT: 00099021001 OPERACIÓN E18 TRANSFERENCIA DEL SISTEMA FINANCIERO POR CUENTA DE TERCEROS A LA CUT TRANSFERENCIA A SOLICITUD DEL MEFP SEGUN NOTA CITE MEFP VTCP DGPOT UAIS CPI NO 0119005 BUN 19</t>
  </si>
  <si>
    <t>NUMERO DE LIBRETA CUT: 00099021001 OPERACIÓN E18 TRANSFERENCIA DEL SISTEMA FINANCIERO POR CUENTA DE TERCEROS A LA CUT TRANSFERENCIA A SOLICITUD DEL MEFP SEGUN NOTA CITE MEFP VTCP DGPOT UAIS CPI NO 0119004 BUN 19</t>
  </si>
  <si>
    <t>NUMERO DE LIBRETA CUT: 00512032001 OPERACIÓN E18 TRANSFERENCIA DEL SISTEMA FINANCIERO POR CUENTA DE TERCEROS A LA CUT TRANSFERENCIA A SOLICITUD DEL MEFP SEGUN NOTA CITE MEFP VTCP DGPOT UAIS CPI NO 0119003 BUN 19</t>
  </si>
  <si>
    <t>NUMERO DE LIBRETA CUT: 00099021001 OPERACIÓN E18 TRANSFERENCIA DEL SISTEMA FINANCIERO POR CUENTA DE TERCEROS A LA CUT TRANSFERENCIA A SOLICITUD DEL MEFP SEGUN NOTA CITE MEFP VTCP DGPOT UAIS CPI NO 0119002 BUN 19</t>
  </si>
  <si>
    <t>A:00862012001 TRANSFERENCIA DE RECUPERACIONES SEGÚN NOTA GEF-PRE-JSZ-0048-NOT/19 POR COMISION DE ADMINISTRACION QUE CORRESPONDEN AL FNDR DE ACUERDO A CONTRATO DE FIDEICOMISO “CONTRAPARTES LOCALES”. GAM SAN LORENZO</t>
  </si>
  <si>
    <t>A:00862012001 TRANSFERENCIA DE RECUPERACIONES SEGÚN NOTA GEF-PRE-JSZ-0048-NOT/19 POR COMISION DE ADMINISTRACION QUE CORRESPONDEN AL FNDR DE ACUERDO A CONTRATO DE FIDEICOMISO “CONTRAPARTES LOCALES”. GAM PUNATA</t>
  </si>
  <si>
    <t>A:00862012001 TRANSFERENCIA DE RECUPERACIONES SEGÚN NOTA GEF-PRE-JSZ-0048-NOT/19 POR COMISION DE ADMINISTRACION QUE CORRESPONDEN AL FNDR DE ACUERDO A CONTRATO DE FIDEICOMISO “CONTRAPARTES LOCALES”. GAM YUNCHARA</t>
  </si>
  <si>
    <t>A:00862012001 TRANSFERENCIA DE RECUPERACIONES SEGÚN NOTA GEF-PRE-JSZ-0048-NOT/19 POR COMISION DE ADMINISTRACION QUE CORRESPONDEN AL FNDR DE ACUERDO A CONTRATO DE FIDEICOMISO “CONTRAPARTES LOCALES”. GAM CAMATAQUI</t>
  </si>
  <si>
    <t>A:00862012001 TRANSFERENCIA DE RECUPERACIONES SEGÚN NOTA GEF-PRE-JSZ-0048-NOT/19 POR COMISION DE ADMINISTRACION QUE CORRESPONDEN AL FNDR DE ACUERDO A CONTRATO DE FIDEICOMISO “CONTRAPARTES LOCALES”. GAM VILLA TUNARI</t>
  </si>
  <si>
    <t>A:00862012001 TRANSFERENCIA DE RECUPERACIONES SEGÚN NOTA GEF-PRE-JSZ-0048-NOT/19 POR COMISION DE ADMINISTRACION QUE CORRESPONDEN AL FNDR DE ACUERDO A CONTRATO DE FIDEICOMISO “CONTRAPARTES LOCALES”. GAM CARRERAS</t>
  </si>
  <si>
    <t>A:00862012001 TRANSFERENCIA DE RECUPERACIONES SEGÚN NOTA GEF-PRE-JSZ-0048-NOT/19 POR COMISION DE ADMINISTRACION QUE CORRESPONDEN AL FNDR DE ACUERDO A CONTRATO DE FIDEICOMISO “CONTRAPARTES LOCALES”. GAM BUENA VISTA</t>
  </si>
  <si>
    <t>A:00862012001 TRANSFERENCIA DE RECUPERACIONES SEGÚN NOTA GEF-PRE-JSZ-0048-NOT/19 POR COMISION DE ADMINISTRACION QUE CORRESPONDEN AL FNDR DE ACUERDO A CONTRATO DE FIDEICOMISO “CONTRAPARTES LOCALES”. GAM CHARAÑA</t>
  </si>
  <si>
    <t>A:00862012001 TRANSFERENCIA DE RECUPERACIONES SEGÚN NOTA GEF-PRE-JSZ-0048-NOT/19 POR COMISION DE ADMINISTRACION QUE CORRESPONDEN AL FNDR DE ACUERDO A CONTRATO DE FIDEICOMISO “CONTRAPARTES LOCALES”. GAM LURIBAY</t>
  </si>
  <si>
    <t>A:00862012001 TRANSFERENCIA DE RECUPERACIONES SEGÚN NOTA GEF-PRE-JSZ-0048-NOT/19 POR COMISION DE ADMINISTRACION QUE CORRESPONDEN AL FNDR DE ACUERDO A CONTRATO DE FIDEICOMISO “CONTRAPARTES LOCALES”. GAM ENTRE RIOS CBBA.</t>
  </si>
  <si>
    <t>A:00862012001 TRANSFERENCIA DE RECUPERACIONES SEGÚN NOTA GEF-PRE-JSZ-0048-NOT/19 POR COMISION DE ADMINISTRACION QUE CORRESPONDEN AL FNDR DE ACUERDO A CONTRATO DE FIDEICOMISO “CONTRAPARTES LOCALES”. GAM VILLA RIVERO</t>
  </si>
  <si>
    <t>A:00862012001 TRANSFERENCIA DE RECUPERACIONES SEGÚN NOTA GEF-PRE-JSZ-0048-NOT/19 POR COMISION DE ADMINISTRACION QUE CORRESPONDEN AL FNDR DE ACUERDO A CONTRATO DE FIDEICOMISO “CONTRAPARTES LOCALES”. GAM TOMINA</t>
  </si>
  <si>
    <t>A:00862012001 TRANSFERENCIA DE RECUPERACIONES SEGÚN NOTA GEF-PRE-JSZ-0048-NOT/19 POR COMISION DE ADMINISTRACION QUE CORRESPONDEN AL FNDR DE ACUERDO A CONTRATO DE FIDEICOMISO “CONTRAPARTES LOCALES”. GAM ENTRE RIOS TARIJA</t>
  </si>
  <si>
    <t>A:00862012001 TRANSFERENCIA DE RECUPERACIONES SEGÚN NOTA GEF-PRE-JSZ-0048-NOT/19 POR COMISION DE ADMINISTRACION QUE CORRESPONDEN AL FNDR DE ACUERDO A CONTRATO DE FIDEICOMISO “CONTRAPARTES LOCALES”. GAM YAMPARAEZ</t>
  </si>
  <si>
    <t>A:00862012001 TRANSFERENCIA DE RECUPERACIONES SEGÚN NOTA GEF-PRE-JSZ-0048-NOT/19 POR COMISION DE ADMINISTRACION QUE CORRESPONDEN AL FNDR DE ACUERDO A CONTRATO DE FIDEICOMISO “CONTRAPARTES LOCALES”. GAM PASORAPA</t>
  </si>
  <si>
    <t>A:00862012001 TRANSFERENCIA DE RECUPERACIONES SEGÚN NOTA GEF-PRE-JSZ-0048-NOT/19 POR COMISION DE ADMINISTRACION QUE CORRESPONDEN AL FNDR DE ACUERDO A CONTRATO DE FIDEICOMISO “CONTRAPARTES LOCALES”. GAM COCAPATA</t>
  </si>
  <si>
    <t>A:00862012001 TRANSFERENCIA DE RECUPERACIONES SEGÚN NOTA GEF-PRE-JSZ-0048-NOT/19 POR COMISION DE ADMINISTRACION QUE CORRESPONDEN AL FNDR DE ACUERDO A CONTRATO DE FIDEICOMISO “CONTRAPARTES LOCALES”. GAM MECAPACA</t>
  </si>
  <si>
    <t>A:00862012001 TRANSFERENCIA DE RECUPERACIONES SEGÚN NOTA GEF-PRE-JSZ-0048-NOT/19 POR COMISION DE ADMINISTRACION QUE CORRESPONDEN AL FNDR DE ACUERDO A CONTRATO DE FIDEICOMISO “CONTRAPARTES LOCALES”. GAM VILLA MOJOCOYA</t>
  </si>
  <si>
    <t>A:00862012001 TRANSFERENCIA DE RECUPERACIONES SEGÚN NOTA GEF-PRE-JSZ-0048-NOT/19 POR COMISION DE ADMINISTRACION QUE CORRESPONDEN AL FNDR DE ACUERDO A CONTRATO DE FIDEICOMISO “CONTRAPARTES LOCALES”. GAM VILLA AZURDUY</t>
  </si>
  <si>
    <t>A:00862012001 TRANSFERENCIA DE RECUPERACIONES SEGÚN NOTA GEF-PRE-JSZ-0048-NOT/19 POR COMISION DE ADMINISTRACION QUE CORRESPONDEN AL FNDR DE ACUERDO A CONTRATO DE FIDEICOMISO “CONTRAPARTES LOCALES”. GAM VILLA MONTES</t>
  </si>
  <si>
    <t>A:00862012001 TRANSFERENCIA DE RECUPERACIONES SEGÚN NOTA GEF-PRE-JSZ-0048-NOT/19 POR COMISION DE ADMINISTRACION QUE CORRESPONDEN AL FNDR DE ACUERDO A CONTRATO DE FIDEICOMISO “CONTRAPARTES LOCALES”. GAM ICLA</t>
  </si>
  <si>
    <t>A:00862012001 TRANSFERENCIA DE RECUPERACIONES SEGÚN NOTA GEF-PRE-JSZ-0048-NOT/19 POR COMISION DE ADMINISTRACION QUE CORRESPONDEN AL FNDR DE ACUERDO A CONTRATO DE FIDEICOMISO “CONTRAPARTES LOCALES”. GAM GONZALO MORENO</t>
  </si>
  <si>
    <t>A:00862012001 TRANSFERENCIA DE RECUPERACIONES SEGÚN NOTA GEF-PRE-JSZ-0048-NOT/19 POR COMISION DE ADMINISTRACION QUE CORRESPONDEN AL FNDR DE ACUERDO A CONTRATO DE FIDEICOMISO “CONTRAPARTES LOCALES”. GAM COBIJA</t>
  </si>
  <si>
    <t>A:00862012001 TRANSFERENCIA DE RECUPERACIONES SEGÚN NOTA GEF-PRE-JSZ-0048-NOT/19 POR COMISION DE ADMINISTRACION QUE CORRESPONDEN AL FNDR DE ACUERDO A CONTRATO DE FIDEICOMISO “CONTRAPARTES LOCALES”. GAM CHAQUI</t>
  </si>
  <si>
    <t>A:00862012001 TRANSFERENCIA DE RECUPERACIONES SEGÚN NOTA GEF-PRE-JSZ-0048-NOT/19 POR COMISION DE ADMINISTRACION QUE CORRESPONDEN AL FNDR DE ACUERDO A CONTRATO DE FIDEICOMISO “CONTRAPARTES LOCALES”. GAM ESMORUCO</t>
  </si>
  <si>
    <t>A:00862012001 TRANSFERENCIA DE RECUPERACIONES SEGÚN NOTA GEF-PRE-JSZ-0048-NOT/19 POR COMISION DE ADMINISTRACION QUE CORRESPONDEN AL FNDR DE ACUERDO A CONTRATO DE FIDEICOMISO “CONTRAPARTES LOCALES”. GAM URIONDO</t>
  </si>
  <si>
    <t>A:00862012001 TRANSFERENCIA DE RECUPERACIONES SEGÚN NOTA GEF-PRE-JSZ-0048-NOT/19 POR COMISION DE ADMINISTRACION QUE CORRESPONDEN AL FNDR DE ACUERDO A CONTRATO DE FIDEICOMISO “CONTRAPARTES LOCALES”. GAM SICA SICA</t>
  </si>
  <si>
    <t>A:00862012001 TRANSFERENCIA DE RECUPERACIONES SEGÚN NOTA GEF-PRE-JSZ-0048-NOT/19 POR COMISION DE ADMINISTRACION QUE CORRESPONDEN AL FNDR DE ACUERDO A CONTRATO DE FIDEICOMISO “CONTRAPARTES LOCALES”. GAM CULPINA</t>
  </si>
  <si>
    <t>A:00862012001 TRANSFERENCIA DE RECUPERACIONES SEGÚN NOTA GEF-PRE-JSZ-0048-NOT/19 POR COMISION DE ADMINISTRACION QUE CORRESPONDEN AL FNDR DE ACUERDO A CONTRATO DE FIDEICOMISO “CONTRAPARTES LOCALES”. GAM SANTA CRUZ</t>
  </si>
  <si>
    <t>A:00862012001 TRANSFERENCIA DE RECUPERACIONES SEGÚN NOTA GEF-PRE-JSZ-0048-NOT/19 POR COMISION DE ADMINISTRACION QUE CORRESPONDEN AL FNDR DE ACUERDO A CONTRATO DE FIDEICOMISO “CONTRAPARTES LOCALES”. GAM VILLA CHARCAS</t>
  </si>
  <si>
    <t>A:00862012001 TRANSFERENCIA DE RECUPERACIONES SEGÚN NOTA GEF-PRE-JSZ-0048-NOT/19 POR COMISION DE ADMINISTRACION QUE CORRESPONDEN AL FNDR DE ACUERDO A CONTRATO DE FIDEICOMISO “CONTRAPARTES LOCALES”. GAM PAPEL PAMPA</t>
  </si>
  <si>
    <t>A:00862012001 TRANSFERENCIA DE RECUPERACIONES SEGÚN NOTA GEF-PRE-JSZ-0048-NOT/19 POR COMISION DE ADMINISTRACION QUE CORRESPONDEN AL FNDR DE ACUERDO A CONTRATO DE FIDEICOMISO “CONTRAPARTES LOCALES”. GAM CUEVO</t>
  </si>
  <si>
    <t>A:00862012001 TRANSFERENCIA DE RECUPERACIONES SEGÚN NOTA GEF-PRE-JSZ-0048-NOT/19 POR COMISION DE ADMINISTRACION QUE CORRESPONDEN AL FNDR DE ACUERDO A CONTRATO DE FIDEICOMISO “CONTRAPARTES LOCALES”. GAM MOROCHATA</t>
  </si>
  <si>
    <t>A:00862012001 TRANSFERENCIA DE RECUPERACIONES SEGÚN NOTA GEF-PRE-JSZ-0048-NOT/19 POR COMISION DE ADMINISTRACION QUE CORRESPONDEN AL FNDR DE ACUERDO A CONTRATO DE FIDEICOMISO “CONTRAPARTES LOCALES”. GAM TARIJA</t>
  </si>
  <si>
    <t>A:00862012001 TRANSFERENCIA DE RECUPERACIONES SEGÚN NOTA GEF-PRE-JSZ-0048-NOT/19 POR COMISION DE ADMINISTRACION QUE CORRESPONDEN AL FNDR DE ACUERDO A CONTRATO DE FIDEICOMISO “CONTRAPARTES LOCALES”. GAM PADCAYA</t>
  </si>
  <si>
    <t>A:00862012001 TRANSFERENCIA DE RECUPERACIONES SEGÚN NOTA GEF-PRE-JSZ-0048-NOT/19 POR COMISION DE ADMINISTRACION QUE CORRESPONDEN AL FNDR DE ACUERDO A CONTRATO DE FIDEICOMISO “CONTRAPARTES LOCALES”. GAM FILADELFIA</t>
  </si>
  <si>
    <t>A:00862012001 TRANSFERENCIA DE RECUPERACIONES SEGÚN NOTA GEF-PRE-JSZ-0048-NOT/19 POR COMISION DE ADMINISTRACION QUE CORRESPONDEN AL FNDR DE ACUERDO A CONTRATO DE FIDEICOMISO “CONTRAPARTES LOCALES”. GAM PUCARANI</t>
  </si>
  <si>
    <t>A:00862012001 TRANSFERENCIA DE RECUPERACIONES SEGÚN NOTA GEF-PRE-JSZ-0048-NOT/19 POR COMISION DE ADMINISTRACION QUE CORRESPONDEN AL FNDR DE ACUERDO A CONTRATO DE FIDEICOMISO “CONTRAPARTES LOCALES”. GAM INDEPENDENCIA</t>
  </si>
  <si>
    <t>A:00862012001 TRANSFERENCIA DE RECUPERACIONES SEGÚN NOTA GEF-PRE-JSZ-0048-NOT/19 POR COMISION DE ADMINISTRACION QUE CORRESPONDEN AL FNDR DE ACUERDO A CONTRATO DE FIDEICOMISO “CONTRAPARTES LOCALES”. GAM TARABUCO</t>
  </si>
  <si>
    <t>A:00862012001 TRANSFERENCIA DE RECUPERACIONES SEGÚN NOTA GEF-PRE-JSZ-0048-NOT/19 POR COMISION DE ADMINISTRACION QUE CORRESPONDEN AL FNDR DE ACUERDO A CONTRATO DE FIDEICOMISO “CONTRAPARTES LOCALES”. GAM CARAPARI</t>
  </si>
  <si>
    <t>A:00862012001 TRANSFERENCIA DE RECUPERACIONES SEGÚN NOTA GEF-PRE-JSZ-0048-NOT/19 POR COMISION DE ADMINISTRACION QUE CORRESPONDEN AL FNDR DE ACUERDO A CONTRATO DE FIDEICOMISO “CONTRAPARTES LOCALES”. GAM RIBERALTA</t>
  </si>
  <si>
    <t>A:00862012001 TRANSFERENCIA DE RECUPERACIONES SEGÚN NOTA GEF-PRE-JSZ-0048-NOT/19 POR COMISION DE ADMINISTRACION QUE CORRESPONDEN AL FNDR DE ACUERDO A CONTRATO DE FIDEICOMISO “CONTRAPARTES LOCALES”. GAM VIACHA</t>
  </si>
  <si>
    <t>A:00862012001 TRANSFERENCIA DE RECUPERACIONES SEGÚN NOTA GEF-PRE-JSZ-0048-NOT/19 POR COMISION DE ADMINISTRACION QUE CORRESPONDEN AL FNDR DE ACUERDO A CONTRATO DE FIDEICOMISO “CONTRAPARTES LOCALES”. GAM PRESTO</t>
  </si>
  <si>
    <t>A:00862012001 TRANSFERENCIA DE RECUPERACIONES SEGÚN NOTA GEF-PRE-JSZ-0048-NOT/19 POR COMISION DE ADMINISTRACION QUE CORRESPONDEN AL FNDR DE ACUERDO A CONTRATO DE FIDEICOMISO “CONTRAPARTES LOCALES”. GAM PAZÑA</t>
  </si>
  <si>
    <t>A:00862012001 TRANSFERENCIA DE RECUPERACIONES SEGÚN NOTA GEF-PRE-JSZ-0048-NOT/19 POR COMISION DE ADMINISTRACION QUE CORRESPONDEN AL FNDR DE ACUERDO A CONTRATO DE FIDEICOMISO “CONTRAPARTES LOCALES”. GAM CORIPATA</t>
  </si>
  <si>
    <t>A:00862012001 TRANSFERENCIA DE RECUPERACIONES SEGÚN NOTA GEF-PRE-JSZ-0048-NOT/19 POR COMISION DE ADMINISTRACION QUE CORRESPONDEN AL FNDR DE ACUERDO A CONTRATO DE FIDEICOMISO “CONTRAPARTES LOCALES”. GAM SAN PEDRO DE CURAHURA.</t>
  </si>
  <si>
    <t>A:00862012001 TRANSFERENCIA DE RECUPERACIONES SEGÚN NOTA GEF-PRE-JSZ-0048-NOT/19 POR COMISION DE ADMINISTRACION QUE CORRESPONDEN AL FNDR DE ACUERDO A CONTRATO DE FIDEICOMISO “CONTRAPARTES LOCALES”. GAM SAN BORJA</t>
  </si>
  <si>
    <t>A:00862012001 TRANSFERENCIA DE RECUPERACIONES SEGÚN NOTA GEF-PRE-JSZ-0048-NOT/19 POR COMISION DE ADMINISTRACION QUE CORRESPONDEN AL FNDR DE ACUERDO A CONTRATO DE FIDEICOMISO “CONTRAPARTES LOCALES”. GAM EL TORNO</t>
  </si>
  <si>
    <t>A:00862012001 TRANSFERENCIA DE RECUPERACIONES SEGÚN NOTA GEF-PRE-JSZ-0048-NOT/19 POR COMISION DE ADMINISTRACION QUE CORRESPONDEN AL FNDR DE ACUERDO A CONTRATO DE FIDEICOMISO “CONTRAPARTES LOCALES”. GAM ANDAMARCA</t>
  </si>
  <si>
    <t>De: 00099021001 Transferencia de recursos al GAM de Anzaldo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</si>
  <si>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Cuatro Cañadas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</si>
  <si>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Carmen Rivero Tórrez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</si>
  <si>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Asunta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</si>
  <si>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Juan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</si>
  <si>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Fernández Alonso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</si>
  <si>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Antonio de Lomerio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</si>
  <si>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Palos Blancos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</si>
  <si>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Tarvita (Villa Orías)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</si>
  <si>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Colpa Bélgica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</si>
  <si>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Yanacachi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</si>
  <si>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Pucarani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</si>
  <si>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Calamarca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</si>
  <si>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Santivañez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</si>
  <si>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</si>
  <si>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Capinota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</si>
  <si>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Ramón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</si>
  <si>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para el pago del Bono de Discapacidad, en el marco de la Ley N°977 de fecha 26 de septiembre de 2017, DS N°3437 de 20 diciembre de 2017 y la Resolución Ministerial N°010 de fecha 10 de enero de 2018, correspondiente al primer desembolso de la gestión 2019.</t>
  </si>
  <si>
    <t>A:00862012001 TRANSFERENCIA DE RECUPERACIONES SEGÚN NOTA GEF-PRE-JSZ-0048-NOT/19 POR COMISION DE ADMINISTRACION QUE CORRESPONDEN AL FNDR DE ACUERDO A CONTRATO DE FIDEICOMISO “CONTRAPARTES LOCALES”. GAM CHULUMANI</t>
  </si>
  <si>
    <t>A:00862012001 TRANSFERENCIA DE RECUPERACIONES SEGÚN NOTA GEF-PRE-JSZ-0048-NOT/19 POR COMISION DE ADMINISTRACION QUE CORRESPONDEN AL FNDR DE ACUERDO A CONTRATO DE FIDEICOMISO “CONTRAPARTES LOCALES”. GAM INCAHUASI</t>
  </si>
  <si>
    <t>A:00862012001 TRANSFERENCIA DE RECUPERACIONES SEGÚN NOTA GEF-PRE-JSZ-0048-NOT/19 POR COMISION DE ADMINISTRACION QUE CORRESPONDEN AL FNDR DE ACUERDO A CONTRATO DE FIDEICOMISO “CONTRAPARTES LOCALES”. GAM TIPUANI</t>
  </si>
  <si>
    <t>A:00862012001 TRANSFERENCIA DE RECUPERACIONES SEGÚN NOTA GEF-PRE-JSZ-0048-NOT/19 POR COMISION DE ADMINISTRACION QUE CORRESPONDEN AL FNDR DE ACUERDO A CONTRATO DE FIDEICOMISO “CONTRAPARTES LOCALES”. GAM SAN PABLO DE HUACARETA</t>
  </si>
  <si>
    <t>A:00862012001 TRANSFERENCIA DE RECUPERACIONES SEGÚN NOTA GEF-PRE-JSZ-0048-NOT/19 POR COMISION DE ADMINISTRACION QUE CORRESPONDEN AL FNDR DE ACUERDO A CONTRATO DE FIDEICOMISO “CONTRAPARTES LOCALES”. GAM VILLA NUEVA</t>
  </si>
  <si>
    <t>A:00862012001 TRANSFERENCIA DE RECUPERACIONES SEGÚN NOTA GEF-PRE-JSZ-0048-NOT/19 POR COMISION DE ADMINISTRACION QUE CORRESPONDEN AL FNDR DE ACUERDO A CONTRATO DE FIDEICOMISO “CONTRAPARTES LOCALES”. GAM PUNA</t>
  </si>
  <si>
    <t>A:00862012001 TRANSFERENCIA DE RECUPERACIONES SEGÚN NOTA GEF-PRE-JSZ-0048-NOT/19 POR COMISION DE ADMINISTRACION QUE CORRESPONDEN AL FNDR DE ACUERDO A CONTRATO DE FIDEICOMISO “CONTRAPARTES LOCALES”. GAM COLQUECHACA</t>
  </si>
  <si>
    <t>A:00862012001 TRANSFERENCIA DE RECUPERACIONES SEGÚN NOTA GEF-PRE-JSZ-0048-NOT/19 POR COMISION DE ADMINISTRACION QUE CORRESPONDEN AL FNDR DE ACUERDO A CONTRATO DE FIDEICOMISO “CONTRAPARTES LOCALES”. GAM EL ALTO</t>
  </si>
  <si>
    <t>A:00862012001 TRANSFERENCIA DE RECUPERACIONES SEGÚN NOTA GEF-PRE-JSZ-0048-NOT/19 POR COMISION DE ADMINISTRACION QUE CORRESPONDEN AL FNDR DE ACUERDO A CONTRATO DE FIDEICOMISO “CONTRAPARTES LOCALES”. GAM CARIPUYO</t>
  </si>
  <si>
    <t>A:00862012001 TRANSFERENCIA DE RECUPERACIONES SEGÚN NOTA GEF-PRE-JSZ-0048-NOT/19 POR COMISION DE ADMINISTRACION QUE CORRESPONDEN AL FNDR DE ACUERDO A CONTRATO DE FIDEICOMISO “CONTRAPARTES LOCALES”. GAM BERMEJO</t>
  </si>
  <si>
    <t>A:00862012001 TRANSFERENCIA DE RECUPERACIONES SEGÚN NOTA GEF-PRE-JSZ-0048-NOT/19 POR COMISION DE ADMINISTRACION QUE CORRESPONDEN AL FNDR DE ACUERDO A CONTRATO DE FIDEICOMISO “CONTRAPARTES LOCALES”. GAM SAN LUCAS</t>
  </si>
  <si>
    <t>A:00862012001 TRANSFERENCIA DE RECUPERACIONES SEGÚN NOTA GEF-PRE-JSZ-0048-NOT/19 POR COMISION DE ADMINISTRACION QUE CORRESPONDEN AL FNDR DE ACUERDO A CONTRATO DE FIDEICOMISO “CONTRAPARTES LOCALES”. GAM TOLEDO</t>
  </si>
  <si>
    <t>A:00862012001 TRANSFERENCIA DE RECUPERACIONES SEGÚN NOTA GEF-PRE-JSZ-0048-NOT/19 POR COMISION DE ADMINISTRACION QUE CORRESPONDEN AL FNDR DE ACUERDO A CONTRATO DE FIDEICOMISO “CONTRAPARTES LOCALES”. GAM RAVELO</t>
  </si>
  <si>
    <t>A:00862012001 TRANSFERENCIA DE RECUPERACIONES SEGÚN NOTA GEF-PRE-JSZ-0048-NOT/19 POR COMISION DE ADMINISTRACION QUE CORRESPONDEN AL FNDR DE ACUERDO A CONTRATO DE FIDEICOMISO “CONTRAPARTES LOCALES”. GAM CHIMORE</t>
  </si>
  <si>
    <t>A:00862012001 TRANSFERENCIA DE RECUPERACIONES SEGÚN NOTA GEF-PRE-JSZ-0048-NOT/19 POR COMISION DE ADMINISTRACION QUE CORRESPONDEN AL FNDR DE ACUERDO A CONTRATO DE FIDEICOMISO “CONTRAPARTES LOCALES”. GAM TAPACARI</t>
  </si>
  <si>
    <t>A:00862012001 TRANSFERENCIA DE RECUPERACIONES SEGÚN NOTA GEF-PRE-JSZ-0048-NOT/19 POR COMISION DE ADMINISTRACION QUE CORRESPONDEN AL FNDR DE ACUERDO A CONTRATO DE FIDEICOMISO “CONTRAPARTES LOCALES”. GAM QUIRUSILLAS</t>
  </si>
  <si>
    <t>De: 00099021001 Transferencia de recursos al GAM de Toro Toro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</si>
  <si>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</si>
  <si>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Cotagaita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</si>
  <si>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Vitichi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</si>
  <si>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Curahuara de Carangas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</si>
  <si>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Trinidad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</si>
  <si>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Machacamarca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</si>
  <si>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</si>
  <si>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Pedro de Buena Vista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</si>
  <si>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Huanuni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</si>
  <si>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de Guayaramerín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</si>
  <si>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Challapata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</si>
  <si>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</si>
  <si>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Totora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</si>
  <si>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Reyes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</si>
  <si>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Sacabamba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</si>
  <si>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Chimoré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</si>
  <si>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Poopó (Villa Poopó)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</si>
  <si>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Sabaya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</si>
  <si>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Riberalta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</si>
  <si>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Pazña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</si>
  <si>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Arbieto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</si>
  <si>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Antequera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</si>
  <si>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Cliza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</si>
  <si>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Tapacari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</si>
  <si>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Huari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</si>
  <si>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Javier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</si>
  <si>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Ignacio de Velazco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</si>
  <si>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Corque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</si>
  <si>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Warnes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</si>
  <si>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Presto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</si>
  <si>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Tolata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</si>
  <si>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Santuario de Quillacas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</si>
  <si>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Eucaliptus para el pago del Bono de Discapacidad, en el marco de la Ley N°977 de fecha 26 de septiembre de 2017, DS N°3437 de 20 diciembre de 2017 y la Resolución Ministerial N°010 de fecha 10 de enero de 2018, correspondiente al primer desembolso de la gestión 2019.</t>
  </si>
  <si>
    <t>NUMERO DE LIBRETA CUT: 00099021001 OPERACIÓN E18 TRANSFERENCIA DEL SISTEMA FINANCIERO POR CUENTA DE TERCEROS A LA CUT Devolucion TGN Pago CC</t>
  </si>
  <si>
    <t>||TRANSF. A LA FUNDACION CULTURAL DEL BCB (GTOS.CTTES.Y DE INVERSION) CORRRESP. AL 1ER. TRIMESTRE GEST./19 EN CUMP.A INST.HR-BCB-HRE-TGL-2019-957, INF.BCB-SPCG-INF.-19-04 DE LA SPCG, NOTA FC.BCB.PDCIA. N°005/2019 DE LA FC-BCB Y FOR.DE TRANSF. 1/19 DE LA GADM TRANSFERENCIA A LA LIBRETA 00293014201 DE LA FUNDACION CULTURAL DEL BANCO CENTRAL DE BOLIVIA</t>
  </si>
  <si>
    <t>||TRANSF. DE FONDOS EN ATENCIÓN A MENSAJES SWIFT NROS. 1297 Y 1296 DE LA FECHA. (SECTOR PÚBLICO - SERVICIOS) DE LA LIBRETA 00119012001 ADSIB, REPOSICIÓN DE GASTOS ADMINISTRATIVOS</t>
  </si>
  <si>
    <t>||REGULARIZACIÓN DE NUESTRA OPERACIÓN NRO. 0945971 DE F. 30/01/2019 SEGÚN INFORMACIÓN ADICIONAL Y EN ATENCIÓN A CORREO ELECTRÓNICO DEL SERVICIO NACIONAL DE AEROFOTOGRAMETRÍA DE LA FECHA. DE LA LIBR.00244012001 LBP-SERVICIO NAL.DE AEROFOTOGRAMETRIA (4030001235);COBRO UTILES DE ESCRITORIO</t>
  </si>
  <si>
    <t>||TRANSF. DE FONDOS EN ATENCION A MENSAJES SWIFT NROS. 1303 Y 1302 DE LA FECHA. (SECTOR PUBLICO - SOBREVUELOS) DE LA LIBRETA 00117012001 DGAC, REPOSICION DE GASTOS ADMINISTRATIVOS</t>
  </si>
  <si>
    <t>De: 00099021001 Transferencia de recursos al GAM de Tarija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</si>
  <si>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Yaco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</si>
  <si>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Chuquihuta Ayllu Jucumani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</si>
  <si>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Cochabamba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</si>
  <si>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</si>
  <si>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Umala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</si>
  <si>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Suárez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</si>
  <si>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Saipina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</si>
  <si>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Quijarro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</si>
  <si>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Comarapa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</si>
  <si>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Ascención de Guarayos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</si>
  <si>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Matías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</si>
  <si>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Urubicha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</si>
  <si>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Julián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</si>
  <si>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Charagua Iyambae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</si>
  <si>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Llica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</si>
  <si>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</si>
  <si>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Villazón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</si>
  <si>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Mineros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</si>
  <si>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Pelechuco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</si>
  <si>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Tiquipaya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</si>
  <si>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Luribay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</si>
  <si>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General Agustín Saavedra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</si>
  <si>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Agustín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</si>
  <si>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Sipe Sipe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</si>
  <si>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GAIOC de la Nación Originaria Uru Chipaya para el pago del Bono de Discapacidad, en el marco de la Ley N°977 de fecha 26 de septiembre de 2017, DS N°3437 de 20 diciembre de 2017 y la Resolución Ministerial N°010 de fecha 10 de enero de 2018, correspondiente al primer desembolso de la gestión 2019.</t>
  </si>
  <si>
    <t>VENTA DE DIVISAS CON TRANSFERENCIA DE FONDOS A SOLICITUD DE BOLIVIA TV SEGUN SOLICITUD 7133 REF: INTELSAT: PAGO SERVICIO SATELITAL BANDA C CORRESPONDIENTE AL MES DE DICIEMBRE DE 2018. SEGUN INFORME CITE: CONTABILIDAD 33/2019, COMUNICACION INTERNA BTV/GT. CITE: 036/2019, ACTA DE CONFORMIDAD BTV/GT. 0 LIB. 00526012001 BOLIVIA TV - RECAUDACIONES</t>
  </si>
  <si>
    <t>VENTA DE DIVISAS CON TRANSFERENCIA DE FONDOS A SOLICITUD DE BOLIVIA TV SEGUN SOLICITUD 7132 REF: INTELSAT: PAGO SERVICIO SATELITAL BANDA KU IS-14 CORRESPONDIENTE AL MES DE DICIEMBRE DE 2018. SEGUN INFORME CITE: CONTABILIDAD 34/2019, COMUNICACION INTERNA BTV/GT. CITE: 037/2019, ACTA DE CONFORMIDAD BT LIB. 00526012001 BOLIVIA TV - RECAUDACIONES</t>
  </si>
  <si>
    <t>VENTA DE DIVISAS CON TRANSFERENCIA DE FONDOS A SOLICITUD DE ADMINISTRACION DE SERVICIOS PORTUARIOS BOLIVIA SEGUN SOLICITUD 7136 REF: H.R. 32-118 - PAGO DE FACTURAS AL TPA POR SERVICIO DE CARGA FIO Y EXPORTACIONES DICIEMBRE I /2018 EN EL PUERTO DE ARICA, SEGUN COMUNICACION INTERNA ASP-B/DOP-UAP/CI-53 LIB. 00594012001 ASP-B FONDO DE OPERACIONES</t>
  </si>
  <si>
    <t>VENTA DE DIVISAS CON TRANSFERENCIA DE FONDOS A SOLICITUD DE ADMINISTRACION DE SERVICIOS PORTUARIOS BOLIVIA SEGUN SOLICITUD 7135 REF: H.R. 119-9-33-2019-1990-1998 - PAGO DE FACTURAS AL TPA POR SERVICIO DE EXPORTACIONES DICIEMBRE I - II, FAENAS PRIMERA QNA DE ENERO/2019 REFRIGERACION DE CONTENEDORES Y LIB. 00594012001 ASP-B FONDO DE OPERACIONES</t>
  </si>
  <si>
    <t>TRANSFERENCIA DE FONDOS AL EXTERIOR A SOLICITUD DE MINISTERIO DE SALUD SEGUN SOLICITUD 7137 REF: PAGO ACTUALIZACION PUESTA EN MARCHA DE ACUERDO AL REGLAMENTO OPERATIVO DEL PROGRAMA RESOLUCION MINISTERIAL 875 LIB. 00046057007 MS-Bs-BID 2822/BL-BO MEJORAMIENTO ACCESOS A SERVICIOS</t>
  </si>
  <si>
    <t>VENTA DE DIVISAS CON TRANSFERENCIA DE FONDOS A SOLICITUD DE YACIMIENTOS PETROLIFEROS FISCALES BOLIVIANOS SEGUN SOLICITUD 7130 REF: PRE PAGO A VITOL SA POR EL SUMINISTRO DE DIESEL OIL CORRESPONDIENTE AL MES DE ENERO DE 2019 SEGUN SEGUN INFORME TECNICO DE CONFORMIDAD DE PAGO UPCA 022 Y HOJA DE RUTA D LIB. 00513012004 LBP-YPFB-UNICOMERCIAL (4030005415/1-2188907)</t>
  </si>
  <si>
    <t>TRANSFERENCIA DE FONDOS AL EXTERIOR A SOLICITUD DE MINISTERIO DE SALUD SEGUN SOLICITUD 7138 REF: PAGO PLAN PUESTA EN MARCHA HOSPITAL DE POTOSI ACTUALIZADO DE ACUERDO A REGLAMENTO OPERATIVO DEL PROGRAMA RESOLUCION MINISTERIAL 875 LIB. 00046057007 MS-Bs-BID 2822/BL-BO MEJORAMIENTO ACCESOS A SERVICIOS</t>
  </si>
  <si>
    <t>VENTA DE DIVISAS CON TRANSFERENCIA DE FONDOS A SOLICITUD DE PROCURADURIA GENERAL DEL ESTADO SEGUN SOLICITUD 7128 REF: HR EX-2019-00436- TRANSFERENCIA DE RECURSOS A COMISION INTERAMERICANA DE DERECHOS HUMANOS-CIDH, PARA GASTOS DE VIAJE Y TRADUCCION DEL 171 PERIODO EXTRAORDINARIO DE SESIONES DE LA CID LIB. 00099021001 TGN-RECURSOS ORDINARIOS (3987)</t>
  </si>
  <si>
    <t>VENTA DE DIVISAS CON TRANSFERENCIA DE FONDOS A SOLICITUD DE YACIMIENTOS PETROLIFEROS FISCALES BOLIVIANOS SEGUN SOLICITUD 7131 REF: PAGO A LA EMPRESA RYSTD ENERGY AS POR LA ADQUISICION DE LICENCIA DE USO DE BASE DE DATOS GLOBAL DE INFORMACION DEL UPSTREAM SEGUN INFORME DE CONFORMIDAD GTIC DGEF 318 LIB. 00513012003 LBP-YPFB (2011349681373)</t>
  </si>
  <si>
    <t>||AMPLIACION DE VALIDEZ 0,15% S/USD360.379.-POR 120 DIAS,REEMB.GSTS.COMUNICACION BS220.-Y EMISION COMP.CONTABLE BS50.-,S/G NOTA SEDEM/GG/EV Nº0033/2019,30/01/19 REF.:I-2017-019 P/C ENVIBOL A/F BOTTERO SPA. LIB.00132079201 SEDEM-PLANTA ENV.VIDRIO CHUQ.-MUNICIPIO ZUDAÑEZ REF.:COMIS.ENM.LC I-2017-019</t>
  </si>
  <si>
    <t>||AMPLIACION DE VALIDEZ 0,15% S/USD197.934.- POR 120 DIAS, REEMBOLSO GASTOS DE COMUNICACION BS220.- Y EMISION DE CBTE. CONTABLE BS50.- S/G NOTA SEDEM/GG/EV N°0032/2019 REF: I-2016-037 P/C ENVIBOL A/F EIRICH INDUSTRIAL LTDA. LIB.00132079201 SEDEM - PLANTA ENVASES DE VIDRIO CHUQ. MUN. ZUDAÑEZ REF.:COM. AMPL.VAL. I-2016-037</t>
  </si>
  <si>
    <t>||TRANSFERENCIA DE FONDOS S/G. MENSAJES SWIFT NROS. 01279 Y 01272 DE LA FECHA. (SECTOR PÚBLICO - SERVICIOS). DEBITO DE LA LIBRETA 00119012001 ADSIB, REPOSICION UTILES DE ESCRITORIO.</t>
  </si>
  <si>
    <t>De: 00099021001 Transferencia de recursos al GAM de Pucara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</si>
  <si>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Alto Beni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</si>
  <si>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Filadelfia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</si>
  <si>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Charaña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</si>
  <si>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Achocalla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</si>
  <si>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Mecapaca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</si>
  <si>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Waldo Ballivián a para el pago del Bono de Discapacidad, en el marco de la Ley Nº977 de fecha 26 de septiembre de 2017, DS N°3437 de 20 de diciembre de 2017 y Resolución Ministerial Nº010 de fecha 10 de enero de 2018, primer desembolso de la gestión 2019.TDGPB</t>
  </si>
  <si>
    <t>De: 00099021001 Transferencia de recursos al GAM de Puerto Rico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</si>
  <si>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Postrer Valle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</si>
  <si>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Moro Moro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</si>
  <si>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Puerto Gonzalo Moreno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</si>
  <si>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Mairana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</si>
  <si>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Jesús de Machaca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</si>
  <si>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Caranavi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</si>
  <si>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 Lorenzo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</si>
  <si>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Comanche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</si>
  <si>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El Alto de La Paz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</si>
  <si>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Taraco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</si>
  <si>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Santos Mercado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</si>
  <si>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Humanata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</si>
  <si>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Apolo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</si>
  <si>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Pampa Grande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</si>
  <si>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 Nueva (Loma Alta)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</si>
  <si>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Desaguadero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</si>
  <si>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Carabuco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</si>
  <si>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Escoma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</si>
  <si>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Tiahuanacu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</si>
  <si>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Mocomoco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</si>
  <si>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Samaipata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</si>
  <si>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Santiago de Huata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</si>
  <si>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Nueva Esperanza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</si>
  <si>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Puerto Acosta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</si>
  <si>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Guaqui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</si>
  <si>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Sica Sica (Villa Aroma)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</si>
  <si>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Sena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</si>
  <si>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Quirusillas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</si>
  <si>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Rosa del Abuná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</si>
  <si>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Nazacara de Pacajes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</si>
  <si>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Santiago de Callapa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</si>
  <si>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Viacha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</si>
  <si>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Montero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</si>
  <si>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Sapahaqui a para el pago del Bono de Discapacidad, en el marco de la Ley Nº977 de fecha 26 de septiembre de 2017, DS N°3437 de 20 de diciembre de 2017 y Resolución Ministerial Nº010 de fecha 10 de enero de 2018, primer desembolso de la gestión 2019.</t>
  </si>
  <si>
    <t>De: 00099021001 Transferencia de recursos al GAM de Quillacollo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</si>
  <si>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Ckochas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</si>
  <si>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Torno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</si>
  <si>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La Guardia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</si>
  <si>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Porongo (Ayacucho)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</si>
  <si>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Cotoca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</si>
  <si>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Santa Cruz de La Sierra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</si>
  <si>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Entre Ríos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</si>
  <si>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El Puente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</si>
  <si>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Yunchara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</si>
  <si>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Uriondo (Concepción)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</si>
  <si>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Omereque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</si>
  <si>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Villamontes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</si>
  <si>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Pasorapa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</si>
  <si>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Aiquile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</si>
  <si>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Caraparí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</si>
  <si>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Yacuiba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</si>
  <si>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Colcapirhua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</si>
  <si>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Vinto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</si>
  <si>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Bermejo para el pago del Bono de Discapacidad, en el marco de la Ley N°977 de fecha 26 de septiembre de 2017, DS N°3437 de 20 diciembre de 2017 y la Resolución Ministerial N°010 de fecha 10 de enero de 2018, correspondiente al primer desembolso de la gestión 2019.</t>
  </si>
  <si>
    <t>De: 00099021001 Transferencia de recursos al GAM de Padcaya para el pago del Bono de Discapacidad, en el marco de la Ley N°977 de fecha 26 de septiembre de 2017, DS N°3437 de 20 diciembre de 2017 y la Resolución Ministerial N°010 de fecha 10 de enero de 2018, correspondiente al primer desembolso de la gestión 2019.</t>
  </si>
  <si>
    <t>COBRO DE||ÚTILES DE ESCRITORIO POR LA ELABORACIÓN DE LA OPERACIÓN CONTABLE N° 0946184 DE LA FECHA (COBRO A CAPITAL E INTERESES AL FNDR) DE LA LIBRETA N° 00862012001 FNDR ADMINISTRACIÓN, COSTO ÚTILES DE ESCRITORIO</t>
  </si>
  <si>
    <t>AJUSTE COMPLEMENTARIO POR REVALORIZACION SALDOS DE ACTIVOS DE RESERVA Y OBLIGACIONES MONEDA EXTRANJERA (DOLARES) Saldo MO = -435881837.41 ;Bs/Mo: 6.86000000000 ;Saldo Bs: -2990149404.62</t>
  </si>
  <si>
    <t>PAGO A CAF PRÉSTAMO CFA008604 VCTO. 07-01-2019 POR CUENTA DE TGN , NTI. 011689 VALOR 07-01-2019 CAPITAL USD 3.232.605,24 INTERESES USD 1.607.240,65 COMISIONES USD 108.002,79 CTA. 5970 CUENTA UNICA DEL TESORO DOLARES AMERICANOS LIB. 00099021001</t>
  </si>
  <si>
    <t>PAGO A CAF PRÉSTAMO CFA008606 VCTO. 07-01-2019 POR CUENTA DE TGN , NTI. 011690 VALOR 07-01-2019 CAPITAL USD 1.964.879,95 INTERESES USD 859.275,24 COMISIONES USD 50.684,09 CTA. 5970 CUENTA UNICA DEL TESORO DOLARES AMERICANOS LIB. 00099021001</t>
  </si>
  <si>
    <t>NUMERO DE LIBRETACUT: 00081094301 OPERACIÓN E46 TRANSFERENCIA DEL SISTEMA FINANCIERO POR CUENTA DE TERCEROS A LA CUT EN DOLARES AMERICANOS PAGO DE PASIVOS MOPSV VMVU PMGM USD PROG MEJORA DE LA GESTION MUNICIPAL BID</t>
  </si>
  <si>
    <t>NUMERO DE LIBRETACUT: 00081094301 OPERACIÓN E46 TRANSFERENCIA DEL SISTEMA FINANCIERO POR CUENTA DE TERCEROS A LA CUT EN DOLARES AMERICANOS DEVOLUCION SALDO DE ANTICIPO NO DESCONTADO, PAGO DE PASIVOS MOPSV VMVU PMGM USD PROG MEJORA DE LA GESTION MUNICIPAL BID</t>
  </si>
  <si>
    <t>AJUSTE COMPLEMENTARIO POR REVALORIZACION SALDOS DE ACTIVOS DE RESERVA Y OBLIGACIONES MONEDA EXTRANJERA (DOLARES) Saldo MO = -427052108.46 ;Bs/Mo: 6.86000000000 ;Saldo Bs: -2929577464.03</t>
  </si>
  <si>
    <t>COBRO COSTOS DE PAPELERIA SEGUN TRANSFERENCIA DEL EXTERIOR POR ORDEN DE AMERIJET INTERNATIONAL INC. LIB. 00512012001 AASANA CENTRAL-OFICINA NACIONAL</t>
  </si>
  <si>
    <t>COBRO COSTOS DE PAPELERIA SEGUN TRANSFERENCIA DEL EXTERIOR POR ORDEN DE NAVBLUE LIMITED REF.:AIC 01/19 01JAN19 LIB. 00512012001 AASANA CENTRAL-OFICINA NACIONAL</t>
  </si>
  <si>
    <t>AJUSTE COMPLEMENTARIO POR REVALORIZACION SALDOS DE ACTIVOS DE RESERVA Y OBLIGACIONES MONEDA EXTRANJERA (DOLARES) Saldo MO = -425887279.18 ;Bs/Mo: 6.86000000000 ;Saldo Bs: -2921586735.16</t>
  </si>
  <si>
    <t>A:00514010001 DEVOLUCIÓN DE RECURSOS A ENDE POR EJECUCIÓN DE BOL. DE GARANTÍA PROY. MIGUILLAS SOLICITADO CON NOTAS CITE: ENDE-DGFN-6/35-17, ENDE-DGFN-11/2-18, ENDE-DGFN-11/25-18 Y ENDE-DGFN-1/13-19 Y CRITERIO LEGAL MEFP/DGAJ/UAJ/N°1354/2018, CRITERIO TÉCNICO DE PRESUPUESTO NOTA CITE:MEFP/VPCF/DGPGP/UEP N°209/18, H.R. 6-440-R; 6-16864-R; 6-33269-R; 6-34350-R.</t>
  </si>
  <si>
    <t>COBRO COSTOS DE PAPELERIA SEGUN TRANSFERENCIA DEL EXTERIOR POR ORDEN DE UNITED AVIATION SERVICES FZCO - DUBAI LIB. 00512012001 AASANA CENTRAL-OFICINA NACIONAL</t>
  </si>
  <si>
    <t>COBRO COSTOS DE PAPELERIA SEGUN TRANSFERENCIA DEL EXTERIOR POR ORDEN DE ROYAL FBO SERVICE S.A. (ASUNCION PARAGUAY) REF.: FACTURA NRO. YKYC 56/12/2018 RFB 12/269546 LIB. 00512012001 AASANA CENTRAL-OFICINA NACIONAL</t>
  </si>
  <si>
    <t>AJUSTE COMPLEMENTARIO POR REVALORIZACION SALDOS DE ACTIVOS DE RESERVA Y OBLIGACIONES MONEDA EXTRANJERA (DOLARES) Saldo MO = -504047713.13 ;Bs/Mo: 6.86000000000 ;Saldo Bs: -3457767312.06</t>
  </si>
  <si>
    <t>PAGO A BIRF PRÉSTAMO 8552-BO VCTO. 15-01-2019 POR CUENTA DE TGN , NTI. 011674 VALOR 15-01-2019 INTERESES USD 197.105,72 COMISIONES USD 197.082,98 CTA. 5970 CUENTA UNICA DEL TESORO DOLARES AMERICANOS LIB. 00099021001</t>
  </si>
  <si>
    <t>PAGO A BID PRÉSTAMO 3797/BL-BO VCTO. 15-01-2019 POR CUENTA DE TGN , NTI. 011698 VALOR 15-01-2019 INTERESES USD 170,14 CTA. 5970 CUENTA UNICA DEL TESORO DOLARES AMERICANOS LIB. 00099021001</t>
  </si>
  <si>
    <t>PAGO A BID PRÉSTAMO 3797/BL-BO VCTO. 15-01-2019 POR CUENTA DE TGN , NTI. 011702 VALOR 15-01-2019 INTERESES USD 12.968,95 COMISIONES USD 51.633,42 CTA. 5970 CUENTA UNICA DEL TESORO DOLARES AMERICANOS LIB. 00099021001</t>
  </si>
  <si>
    <t>PAGO A IDA PRÉSTAMO 5003-BO VCTO. 15-01-2019 POR CUENTA DE TGN , NTI. 011676 VALOR 15-01-2019 CAPITAL USD 542.826,82 INTERESES USD 290.799,52 CTA. 5970 CUENTA UNICA DEL TESORO DOLARES AMERICANOS LIB. 00099021001</t>
  </si>
  <si>
    <t>TRANSFERENCIA RECIBIDA DEL EXTERIOR SEGÚN MENSAJES SWIFT Nos. 00547-00548 (REM.EXT.) DE FECHA 15-01-2019 POR DESEMBOLSO DE FIDA PRÉSTAMO 2000000784 WA 5 REPL RFB BU001/096895 LIBRETA N° 00047297001 MDRYT-(PRO-CAMELIDOS)$US PROG.FORT.INT.COMPLEJO CAMELIDOS ALTIPLANO</t>
  </si>
  <si>
    <t>TRANSFERENCIA RECIBIDA DEL EXTERIOR SEGÚN MENSAJES SWIFT Nos. 00547-00548 (REM.EXT.) DE FECHA 15-01-2019 POR DESEMBOLSO DE FIDA PRÉSTAMO 2000000784 WA 5 REPL RFB BU001/096895 LIBRETA N° 00047297001 MDRYT-(PRO-CAMELIDOS)$US PROG.FORT.INT.COMPLEJO CAMELIDOS ALTIPLANO REF.: UTILES DE ESCRITORIO</t>
  </si>
  <si>
    <t>||TRANSFERENCIA DE FONDOS S/G.CITE: MEFP/VTCP/DGCP/UODP-71/2019 DE LA FECHA, DEL MIN.DE ECONOMIA Y FINANZAS PUBLICAS.(HRE-TSO-378),PAGO CUOTA PARTE DE CREDITO IDA 3507-BO A CARGO DEL FONDO NACIONAL DE DESARROLLO REGIONAL (FNDR) VENCIMIENTO 15 DE ENERO DE 2019. ABONO A LA LIBRETA N° 00099021001 TGN-RECURSOS ORDINARIOS.</t>
  </si>
  <si>
    <t>AJUSTE COMPLEMENTARIO POR REVALORIZACION SALDOS DE ACTIVOS DE RESERVA Y OBLIGACIONES MONEDA EXTRANJERA (DOLARES) Saldo MO = -497137369.36 ;Bs/Mo: 6.86000000000 ;Saldo Bs: -3410362353.80</t>
  </si>
  <si>
    <t>||REGULARIZACIÓN DE NUESTRA OPERACIÓN NRO. 0944885 DE F. 14/01/2019 SEGÚN INFORMACIÓN ADICIONAL DEL STANDARD CHARTERED BANK, Y CORREO ELECTRÓNICO DE ABE. LIB.00585012001 ABE-VENTA DE SERV.DE COMUNIC.EN DOL.AMERICANOS;P/CTA.TELECOMUNICATIONS ADVANCE GROUP</t>
  </si>
  <si>
    <t>COBRO COSTOS DE PAPELERIA SEGUN TRANSFERENCIA DEL EXTERIOR POR ORDEN DE UNITED AIRLINES, INC. REF.: YKYC46092018CM, YKYC52102018CM, YKYC57122018 LIB. 00512012001 AASANA CENTRAL-OFICINA NACIONAL</t>
  </si>
  <si>
    <t>PAGO PRÉSTAMO BID 611-SF-BO VCTO. 16-01-2019 POR CUENTA DE TRANSREDES S.A. SEGÚN NOTA TSC 009/2019 DE FECHA 07-01-2019 Y MENSAJE SWIFT 00596 DE LA FECHA, VALOR 16-01-2019 CAPITAL USD 71.857,04 INTERESES USD 10.154,77 LIBRETA 00099021001 TGN-RECURSOS ORDINARIOS DOLARES AMERICANOS - ALIVIO MDRI</t>
  </si>
  <si>
    <t>DEBITO ADICIONAL POR PAGO PRÉSTAMO BID 611-SF-BO VCTO. 16-01-2019 POR CUENTA DE TRANSREDES S.A. SEGÚN NOTA TSC 009/2019 DE FECHA 07-01-2019, VALOR 16-01-2019 INTERESES USD 664,39 LIBRETA 00099021001 TGN-RECURSOS ORDINARIOS DOLARES AMERICANOS - ALIVIO MDRI</t>
  </si>
  <si>
    <t>AJUSTE COMPLEMENTARIO POR REVALORIZACION SALDOS DE ACTIVOS DE RESERVA Y OBLIGACIONES MONEDA EXTRANJERA (DOLARES) Saldo MO = -497273418.19 ;Bs/Mo: 6.86000000000 ;Saldo Bs: -3411295648.80</t>
  </si>
  <si>
    <t>COBRO COSTOS DE PAPELERIA SEGUN TRANSFERENCIA DEL EXTERIOR POR ORDEN DE SERVICIOS Y EMPRENDIMIENTOS AERONAUTICOS SA REF.: FACTURA YKYC 44 12 2018 LIB. 00512012001 AASANA CENTRAL-OFICINA NACIONAL</t>
  </si>
  <si>
    <t>AJUSTE COMPLEMENTARIO POR REVALORIZACION SALDOS DE ACTIVOS DE RESERVA Y OBLIGACIONES MONEDA EXTRANJERA (DOLARES) Saldo MO = -496922915.26 ;Bs/Mo: 6.86000000000 ;Saldo Bs: -3408891198.67</t>
  </si>
  <si>
    <t>00514012004 DEP.DE CHEQ.AJENOS,RET.DE CAM.,CONCEPTO: DEVOLUCION DE PRIMAS DE SEGURO,DEP.: ENDE , PROCEDENCIA: BANCO MERCANTIL SANTA CRUZ SA., CHEQUE: 25977, FECHA DE EMISION:21/12/2018</t>
  </si>
  <si>
    <t>NUMERO DE LIBRETACUT: 05850102001 OPERACIÓN E46 TRANSFERENCIA DEL SISTEMA FINANCIERO POR CUENTA DE TERCEROS A LA CUT EN DOLARES AMERICANOS PAGO PROVEEDORES POR ABE VENTA DE SERVICIOS DE COMUNICACION EMPRESA NAL. ESTRATEGIA A SOLICITUD YPFB TRANSPORTE</t>
  </si>
  <si>
    <t>AJUSTE COMPLEMENTARIO POR REVALORIZACION SALDOS DE ACTIVOS DE RESERVA Y OBLIGACIONES MONEDA EXTRANJERA (DOLARES) Saldo MO = -496123771.41 ;Bs/Mo: 6.86000000000 ;Saldo Bs: -3403409071.88</t>
  </si>
  <si>
    <t>COBRO COSTOS DE PAPELERIA SEGUN TRANSFERENCIA DEL EXTERIOR POR ORDEN DE ESTELAR LATINOAMERICANA CA REF.: NO YKYC 24-12-2018 PAGO SOBREVUELOS BOLIVIA DIC. 2018 LIB. 00512012001 AASANA CENTRAL-OFICINA NACIONAL</t>
  </si>
  <si>
    <t>TRANSFERENCIA DEL EXTERIOR SEGUN SWIFT 00798-00810 DE FECHA 23/01/2019 ORDENANTE: QUISPE MURANA JAIME REF.: COMPRA CLORURO DE POTASIO LIB. 00597012001 RECURSOS ESPECIFICOS YLB</t>
  </si>
  <si>
    <t>COBRO COSTOS DE PAPELERIA SEGUN TRANSFERENCIA DEL EXTERIOR POR ORDEN DE TAMPA CARGO SAS LIB. 00512012001 AASANA CENTRAL-OFICINA NACIONAL</t>
  </si>
  <si>
    <t>COBRO COSTOS DE PAPELERIA SEGUN TRANSFERENCIA DEL EXTERIOR POR ORDEN DE PRIVAJET LTD. LIB. 00512012001 AASANA CENTRAL-OFICINA NACIONAL</t>
  </si>
  <si>
    <t>COBRO COSTOS DE PAPELERIA SEGUN TRANSFERENCIA DEL EXTERIOR POR ORDEN DE WORLDWIDE JET CHARTER INC REF.: COD CLIENTE WWI COD CONTABLE 17023 LIB. 00512012001 AASANA CENTRAL-OFICINA NACIONAL</t>
  </si>
  <si>
    <t>COBRO COSTOS DE PAPELERIA SEGUN TRANSFERENCIA DEL EXTERIOR POR ORDEN DE KLM ROYAL DUTCH AIRLINES REF.: YKYC 38/12/2018 LIB. 00512012001 AASANA CENTRAL-OFICINA NACIONAL</t>
  </si>
  <si>
    <t>||TRANSFERENCIA DE FONDOS S/G. MENSAJE SWIFT NRO. 00823 Y CORREOS ELECTRÓNICOS DE LA DGAC Y AASANA DE LA FECHA. (SECTOR PÚBLICO - SOBREVUELOS). DEBITO DE LA LIBRETA 00512012001 AASANA CENTRAL-OFICINA CENTRAL; COBRO UTILES DE ESCRITORIO.</t>
  </si>
  <si>
    <t>||REGULARIZACION DE NUESTRO COMPROBANTE S-0944815 DEL 11/01/2019 POR COBRO DE COMISIONES EFECTUADO POR EL MUFG BANK LTD. POR EL DESEMBOLSO DEL PRESTAMO JICA BV-P5 SEGUN NOTA MEFP/VTCP/DGCP/UODP-89/2019 DEL 21/01/2019 LIB. N° 00099021001 TGN RECURSOS ORDINARIOS  DOLARES AMERICANOS (5970)</t>
  </si>
  <si>
    <t>||COMPLEMENTO A NUESTRO COMPROBANTE G-0945109 DE LA FECHA POR PAGO AL EXIMBANK CHINA, PTMO. PBC 2016 (38) 426, POR CUENTA DEL TGN, COBRO DE COMISIONES DEL BANQUERO USD10.- LIB. N° 00099021001 TGN RECURSOS ORDINARIOS  DOLARES AMERICANOS (5970)</t>
  </si>
  <si>
    <t>||COMPLEMENTO A NUESTRO COMPROBANTE G-0945108 DE LA FECHA POR PAGO AL EXIMBANK CHINA, PTMO. PBC 2016 (22) 410, POR CUENTA DEL TGN, COBRO DE COMISIONES DEL BANQUERO USD10.- LIB. N° 00099021001 TGN RECURSOS ORDINARIOS  DOLARES AMERICANOS (5970)</t>
  </si>
  <si>
    <t>||COMPLEMENTO A NUESTRO COMPROBANTE G-0945107 DE LA FECHA POR PAGO AL EXIMBANK CHINA, PTMO. PBC 2015 (08) 350, POR CUENTA DEL TGN, COBRO DE COMISIONES DEL BANQUERO USD10.- LIB. N° 00099021001 TGN RECURSOS ORDINARIOS  DOLARES AMERICANOS (5970)</t>
  </si>
  <si>
    <t>TRANSFERENCIA DEL EXTERIOR SEGUN SWIFT 00885-00888 DE FECHA 24/01/2019 ORDENANTE: FERTISUR SPA LIB. 00597012001 RECURSOS ESPECIFICOS YLB</t>
  </si>
  <si>
    <t>COBRO COSTOS DE PAPELERIA SEGUN TRANSFERENCIA DEL EXTERIOR POR ORDEN DE EMES AIR S.A. (BUENOS AIRES ARGENTINA) REF.: YKYC22 12 2018 LIB. 00512012001 AASANA CENTRAL-OFICINA NACIONAL</t>
  </si>
  <si>
    <t>COBRO COSTOS DE PAPELERIA SEGUN TRANSFERENCIA DEL EXTERIOR POR ORDEN DE CUBANA DE AVIACION SA (BUENOS AIRES) REF.: INV.YKYC 19/12/2018 OTROS SERVICIOS EMPRESARIALES LIB. 00512012001 AASANA CENTRAL-OFICINA NACIONAL</t>
  </si>
  <si>
    <t>COBRO COSTOS DE PAPELERIA SEGUN TRANSFERENCIA DEL EXTERIOR POR ORDEN DE QATAR AIRWAYS CO. LIB. 00512012001 AASANA CENTRAL-OFICINA NACIONAL</t>
  </si>
  <si>
    <t>COBRO COSTOS DE PAPELERIA SEGUN TRANSFERENCIA DEL EXTERIOR POR ORDEN DE ABSA AEROLINHAS BRASILEIRAS S.A. REF.: INV YKYC 3/12/2018 LIB. 00512012001 AASANA CENTRAL-OFICINA NACIONAL</t>
  </si>
  <si>
    <t>COBRO COSTOS DE PAPELERIA POR REGULARIZACION DE TRANSFERENCIA DEL EXTERIOR POR ORDEN DE DELTA AIR LINES REF.: CAP OF 19/01/23 LIB. 00512012001 AASANA CENTRAL-OFICINA NACIONAL</t>
  </si>
  <si>
    <t>AJUSTE COMPLEMENTARIO POR REVALORIZACION SALDOS DE ACTIVOS DE RESERVA Y OBLIGACIONES MONEDA EXTRANJERA (DOLARES) Saldo MO = -486633879.58 ;Bs/Mo: 6.86000000000 ;Saldo Bs: -3338308413.93</t>
  </si>
  <si>
    <t>COBRO COSTOS DE PAPELERIA SEGUN TRANSFERENCIA DEL EXTERIOR POR ORDEN DE TAM LINHAS AEREAS S A (SAO PAULO) LIB. 00512012001 AASANA CENTRAL-OFICINA NACIONAL</t>
  </si>
  <si>
    <t>COBRO COSTOS DE PAPELERIA SEGUN TRANSFERENCIA DEL EXTERIOR POR ORDEN DE CARGOLUX AIRLINES INT. SA REF.: YKYC 14.12.2018 OVFL LIB. 00512012001 AASANA CENTRAL-OFICINA NACIONAL</t>
  </si>
  <si>
    <t>AJUSTE COMPLEMENTARIO POR REVALORIZACION SALDOS DE ACTIVOS DE RESERVA Y OBLIGACIONES MONEDA EXTRANJERA (DOLARES) Saldo MO = -486122392.64 ;Bs/Mo: 6.86000000000 ;Saldo Bs: -3334799613.52</t>
  </si>
  <si>
    <t>TRANSFERENCIA RECIBIDA DEL EXTERIOR SEGÚN MENSAJES SWIFT Nos. 01002-00993 (REM.EXT.) DE FECHA 28-01-2019 POR DESEMBOLSO DE BID PRÉSTAMO 2786/BL-BO REQ 00029 BO OPS0201903283B LIBRETA N° 00291014335 ABC-USD BL-BO 2786 DOBLE VIA MONTERO YAPACANI</t>
  </si>
  <si>
    <t>COBRO COSTOS DE PAPELERIA SEGUN TRANSFERENCIA DEL EXTERIOR POR ORDEN DE LUFTHANSA SYSTEMS REF.: AIP BOLIVIA 2019 ZRH + GDN LIB. 00512012001 AASANA CENTRAL-OFICINA NACIONAL</t>
  </si>
  <si>
    <t>COBRO COSTOS DE PAPELERIA POR REGULARIZACION DE TRANSFERENCIA DEL EXTERIOR POR ORDEN DE SHEOREY REF.: PAYMENT OF AIP SUBSCRIPTIONS LIB. 00512012001 AASANA CENTRAL-OFICINA NACIONAL</t>
  </si>
  <si>
    <t>AJUSTE COMPLEMENTARIO POR REVALORIZACION SALDOS DE ACTIVOS DE RESERVA Y OBLIGACIONES MONEDA EXTRANJERA (DOLARES) Saldo MO = -494044161.29 ;Bs/Mo: 6.86000000000 ;Saldo Bs: -3389142946.44</t>
  </si>
  <si>
    <t>TRANSFERENCIA RECIBIDA DEL EXTERIOR SEGÚN MENSAJES SWIFT Nos. 01036-01035 (REM.EXT.) DE FECHA 29-01-2019 POR DESEMBOLSO DE BID PRÉSTAMO 3060/BL-BO REQ 00037 BO OPS0201903927A LIBRETA N° 00287104312 FPS-U$-PRONAREC II - MIRIEGO</t>
  </si>
  <si>
    <t>AJUSTE COMPLEMENTARIO POR REVALORIZACION SALDOS DE ACTIVOS DE RESERVA Y OBLIGACIONES MONEDA EXTRANJERA (DOLARES) Saldo MO = -494344586.92 ;Bs/Mo: 6.86000000000 ;Saldo Bs: -3391203866.26</t>
  </si>
  <si>
    <t>COBRO COSTOS DE PAPELERIA SEGUN TRANSFERENCIA DEL EXTERIOR POR ORDEN DE GLOBAL JET IOM LTD REF.: YKYC 31/11/2018 LIB. 00512012001 AASANA CENTRAL-OFICINA NACIONAL</t>
  </si>
  <si>
    <t>'COBRO DE UTILES DE ESCRITORIO POR´||COMPLEMENTO A COMP.S-945990 DE LA FECHA REF.: TRANSFERENCIA DEL EXTERIOR A FAVOR DE AASANA LIB.00512012001 AASANA CENTRAL-OFICINA NACIONAL POR COBRO UTILES DE ESCRITORIO</t>
  </si>
  <si>
    <t>AJUSTE COMPLEMENTARIO POR REVALORIZACION SALDOS DE ACTIVOS DE RESERVA Y OBLIGACIONES MONEDA EXTRANJERA (DOLARES) Saldo MO = -494199884.06 ;Bs/Mo: 6.86000000000 ;Saldo Bs: -3390211204.66</t>
  </si>
  <si>
    <t>TRANSFERENCIA RECIBIDA DEL EXTERIOR SEGÚN MENSAJES SWIFT Nos. 01274-01273 (REM.EXT.) DE FECHA 31-01-2019 POR DESEMBOLSO DE IDA PRÉSTAMO TF-16083 17 LIBRETA N° 00861007001 MMAYA-UCP PPCR TF 16083 USD</t>
  </si>
  <si>
    <t>TRANSFERENCIA RECIBIDA DEL EXTERIOR SEGÚN MENSAJES SWIFT Nos. 01274-01273 (REM.EXT.) DE FECHA 31-01-2019 POR DESEMBOLSO DE IDA PRÉSTAMO TF-16083 17 LIBRETA N° 00861007001 MMAYA-UCP PPCR TF 16083 USD REF.: UTILES DE ESCRITORIO</t>
  </si>
  <si>
    <t>'COBRO DE UTILES DE ESCRITORIO POR´||TRANSF. DEL EXTERIOR SEGUN SWIFT 01200 DEL 29/01/2019 REF. COMPLEMENTO AL COMPROBANTE S-0946048 DE LA FECHA. LIBRETA 00512012001 AASANA CENTRAL-OFICINA NACIONAL. REF.: UTILES DE ESCRITORIO</t>
  </si>
  <si>
    <t>De: 00099014102 A:00290014101 En atención a la nota interna CITE: MEFP/VPCF/DGCF/UCCF N° 004/2019, de la Dirección General de Contabilidad Fiscal del Viceministerio de Presupuesto y Contabilidad Fiscal y a requerimiento del Servicio de Impu</t>
  </si>
  <si>
    <t>00206028001</t>
  </si>
  <si>
    <t>De: 00206028001 A:00099021001 Transferencia que realizamos a solicitud del Instituto Nacional de Estadística mediante nota CITE: INE-DGE-DAS-ADM.PFCEBIPBE N° 0018/19, por cierre de la libreta No. 00206028001</t>
  </si>
  <si>
    <t>De: 00099021001 A:00290014101 A requerimiento de Servicio de Impuestos Nacionales con nota CITE: SIN/GAF/DRF/NOT/02488/2018, y en virtud a las notas internas CITE: MEFP/VPCF/DGCF/UCCF N° 001/2019 de la Dirección General de Contabilidad Fisc</t>
  </si>
  <si>
    <t>De: 00099018038 A:00253018009 De: 00099018038 A:00253018009. A requerimiento del Ministerio de Planificación del Desarrollo con nota CITE: MPD/VIPFE/DGGFE/UAP-NE 0146/2019, en la cual solicita el Desembolso UAP/005/2019 Proyecto “AMPLIACIO</t>
  </si>
  <si>
    <t>De: 00099021001 A:00290014101 DEVOLUCIÓN DE RECUPERACIONES DE RECLAMOS DE ACREEDORES A FAVOR DEL SIN GESTIÓN 2007, SG NOTA CITE: SIN/GAF/DRF/NOT/02487/2018, PROCEDIMIENTO MEFP/VPCF/DGCF/UCCF N° 003/2019 Y MEFP/VTCP/DGPOT/UAIS/N° 350/2019. H</t>
  </si>
  <si>
    <t>De: 00099014102 A:00592012001 DEVOLUCIÓN DE RECUPERACIONES DE RECLAMOS DE ACREEDORES A FAVOR DE BOLTUR GESTIÓN 2016, SG NOTA CITE: BOLTUR/GAF/JF/RCONT/EXT/145-2018, PROCEDIMIENTO MEFP/VPCF/DGCF/UCCF N° 012/2019 Y MEFP/VTCP/DGPOT/UAIS/N° 345</t>
  </si>
  <si>
    <t>De: 00512012001 A:00099021001 Transferencia que realizamos a solicitud de la DGAFT de acuerdo a la nota interna CITE: MEFP/VTCP/DGAFT/USCFT/No 095/19, Informe Técnico MEFP/VTCP/DGAFT/USCFT/INF. No 51/14 de la DGAFT y Informe Legal CITE: MEF</t>
  </si>
  <si>
    <t>00592012001</t>
  </si>
  <si>
    <t>De: 00046024204 A:00020044201 A requerimiento del Ministerio de Salud con nota CITE: MS/DGAA/UF/TES/CE/559/2018, en la cual solicita la transferencia entre Libretas del Ministerio de Salud a la Fuerza Aérea Boliviana, según Informe Técnico</t>
  </si>
  <si>
    <t>De: 00099021001 A:00015011107 Transferencia que realizamos a solicitud del Ministerio de Gobierno mediante nota CITE: MG/DGAA/UF/T/No 339/2018 en aplicación al artículo 63 de la Ley No 913 de 16 de marzo de 2013 y su Reglamentación contenid</t>
  </si>
  <si>
    <t>00015011107</t>
  </si>
  <si>
    <t>00015010001</t>
  </si>
  <si>
    <t>De: 00015010001 A:00099021001 Transferencia que realizamos a solicitud del Ministerio de Gobierno mediante nota CITE: MG/DGAA/UF/T/No 339/2018 en aplicación al artículo 63 de la Ley No 913 de 16 de marzo de 2013 y su Reglamentación contenid</t>
  </si>
  <si>
    <t xml:space="preserve">Ministerio de Hidrocarburos </t>
  </si>
  <si>
    <t>10000002741721</t>
  </si>
  <si>
    <t>ACADEMIA NACIONAL DE CIENCIAS RECURSOS PROPIOS</t>
  </si>
  <si>
    <t>10000003905748</t>
  </si>
  <si>
    <t>EMAPA - CAPTACION DE RECURSOS POR CARTERA</t>
  </si>
  <si>
    <t>10000004584674</t>
  </si>
  <si>
    <t>POLICIA BOLIVIANA FISCALIZACION Y RECAUDACIONES SANTA CRUZ</t>
  </si>
  <si>
    <t>10000004669020</t>
  </si>
  <si>
    <t>FPS.HAM LA PAZ</t>
  </si>
  <si>
    <t>10000004670150</t>
  </si>
  <si>
    <t>MOPSV - CENTRO DE COMUNICACCION LA PAZ</t>
  </si>
  <si>
    <t>10000004670176</t>
  </si>
  <si>
    <t>MOPSV - UNIDAD DE TITULACION DEL FONDO NACIONAL DE VIVIENDA SOCIAL</t>
  </si>
  <si>
    <t>10000004671223</t>
  </si>
  <si>
    <t>AASANA PACS SONET</t>
  </si>
  <si>
    <t>10000004675952</t>
  </si>
  <si>
    <t>ADSIB - RECURSOS PROPIOS</t>
  </si>
  <si>
    <t>10000004713687</t>
  </si>
  <si>
    <t>BOLIVIA TV - RECAUDACIONES</t>
  </si>
  <si>
    <t>10000004737067</t>
  </si>
  <si>
    <t>MTEPS - DIRECCION GENERAL DE SERVICIO CIVIL</t>
  </si>
  <si>
    <t>10000005011907</t>
  </si>
  <si>
    <t>AUTORIDAD DE SUPERVISION DEL SISTEMA FINANCIERO - REHABILITACION</t>
  </si>
  <si>
    <t>10000005546409</t>
  </si>
  <si>
    <t>EMAPA - VENTA PRODUCTOS AGRICOLAS</t>
  </si>
  <si>
    <t>10000005637547</t>
  </si>
  <si>
    <t>MIN. COMUNICACION - PERIODICO CAMBIO</t>
  </si>
  <si>
    <t>10000006035930</t>
  </si>
  <si>
    <t>FPS.HAM COCHABAMBA</t>
  </si>
  <si>
    <t>10000008955582</t>
  </si>
  <si>
    <t>AEMP - RECAUDACION DE RCC Y RIBA - FONDO PROLECHE</t>
  </si>
  <si>
    <t>10000011553042</t>
  </si>
  <si>
    <t>EMAPA - VENTAS DIRECTAS</t>
  </si>
  <si>
    <t>10000011989528</t>
  </si>
  <si>
    <t>AEMP - RECAUDACION PRODUCCION DE AZUCAR Y DE ALCOHOL</t>
  </si>
  <si>
    <t>10000014016914</t>
  </si>
  <si>
    <t>MIN MINERIA Y METALURGIA - RECURSOS PROPIOS</t>
  </si>
  <si>
    <t>10000021512426</t>
  </si>
  <si>
    <t>EMAPA- SUPERMERCADOS</t>
  </si>
  <si>
    <t>10000023569524</t>
  </si>
  <si>
    <t>TGN - RECUPERACION DE CREDITO DS 2979 - MONEDA NACIONAL</t>
  </si>
  <si>
    <t>10000027517975</t>
  </si>
  <si>
    <t>ADSIB - PLATAFORMA DE PAGO DE TRAMITES DEL ESTADO - PPTE</t>
  </si>
  <si>
    <t>10000028180250</t>
  </si>
  <si>
    <t>EBID - MATRICULAS</t>
  </si>
  <si>
    <t>10000029113482</t>
  </si>
  <si>
    <t>MIN. EDU. - ESFM ENRIQUE FINOT - RECAUDADORA</t>
  </si>
  <si>
    <t>Nº Correlativo: 2</t>
  </si>
  <si>
    <t>CORRESPONDIENTE AL PERIODO DE ENERO 2019</t>
  </si>
  <si>
    <r>
      <t xml:space="preserve">Fecha: </t>
    </r>
    <r>
      <rPr>
        <b/>
        <sz val="12"/>
        <rFont val="Arial"/>
        <family val="2"/>
      </rPr>
      <t xml:space="preserve"> 11 - FEBRERO - 2019</t>
    </r>
  </si>
  <si>
    <t>ACTUALIZADO AL : 11 de Febrero de 2019</t>
  </si>
  <si>
    <t>Estas operaciones debieron ser registradas en el SIGEP en los plazos establecidos en normativa vigente; por lo que, con caracter de urgencia debe coordinar con la Dirección General de Contabilidad Fiscal, en oficinas del piso 8vo del Edificio del Ministerio de Economía y Finanzas Públicas ubicado en la Av. Mariscal Santa Cruz, Esq. Loayza</t>
  </si>
  <si>
    <r>
      <rPr>
        <b/>
        <u/>
        <sz val="10"/>
        <rFont val="Arial"/>
        <family val="2"/>
      </rPr>
      <t>NOTA IMPORTANTE</t>
    </r>
    <r>
      <rPr>
        <sz val="10"/>
        <rFont val="Arial"/>
        <family val="2"/>
      </rPr>
      <t xml:space="preserve">: El formulario es un medio de COMUNICACIÓN y ALERTA, mas no se constituye en un documento de respaldo para el registro de ingresos y/o gastos, siendo responsabilidad de la entidad el análisis, evaluación y regularización oportuna en funcion a los antecedentes de cada una de las operaciones.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</si>
</sst>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00_-;\-* #,##0.00_-;_-* &quot;-&quot;??_-;_-@_-"/>
    <numFmt numFmtId="166" formatCode="#,##0.00;[Red]\(#,##0.00\);\ \-\ \ \ \ "/>
    <numFmt numFmtId="167" formatCode="#,##0.00;\(#,##0.00\);\ \-\ \ \ \ \ "/>
  </numFmts>
  <fonts count="85">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0"/>
      <name val="Arial"/>
      <family val="2"/>
    </font>
    <font>
      <b/>
      <sz val="12"/>
      <name val="Arial"/>
      <family val="2"/>
    </font>
    <font>
      <sz val="12"/>
      <name val="Arial"/>
      <family val="2"/>
    </font>
    <font>
      <b/>
      <sz val="13"/>
      <name val="Arial"/>
      <family val="2"/>
    </font>
    <font>
      <b/>
      <sz val="9"/>
      <name val="Arial"/>
      <family val="2"/>
    </font>
    <font>
      <sz val="7"/>
      <name val="Arial"/>
      <family val="2"/>
    </font>
    <font>
      <sz val="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theme="1"/>
      <name val="Calibri"/>
      <family val="2"/>
      <charset val="134"/>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b/>
      <sz val="8"/>
      <name val="Arial"/>
      <family val="2"/>
    </font>
    <font>
      <b/>
      <sz val="7"/>
      <name val="Arial"/>
      <family val="2"/>
    </font>
    <font>
      <sz val="11"/>
      <name val="Arial"/>
      <family val="2"/>
    </font>
    <font>
      <b/>
      <sz val="11"/>
      <name val="Arial"/>
      <family val="2"/>
    </font>
    <font>
      <sz val="8"/>
      <name val="Calibri"/>
      <family val="2"/>
      <scheme val="minor"/>
    </font>
    <font>
      <sz val="8"/>
      <name val="Tahoma"/>
      <family val="2"/>
    </font>
    <font>
      <b/>
      <sz val="10"/>
      <color rgb="FFFF0000"/>
      <name val="Calibri"/>
      <family val="2"/>
      <scheme val="minor"/>
    </font>
    <font>
      <b/>
      <sz val="11"/>
      <color theme="1"/>
      <name val="Calibri"/>
      <family val="2"/>
    </font>
    <font>
      <b/>
      <sz val="14"/>
      <color theme="1"/>
      <name val="Calibri"/>
      <family val="2"/>
    </font>
    <font>
      <b/>
      <sz val="13"/>
      <color theme="0"/>
      <name val="Calibri"/>
      <family val="2"/>
    </font>
    <font>
      <sz val="13"/>
      <color theme="1"/>
      <name val="Calibri"/>
      <family val="2"/>
    </font>
    <font>
      <b/>
      <sz val="8"/>
      <color theme="1"/>
      <name val="Tahoma"/>
      <family val="2"/>
    </font>
    <font>
      <u/>
      <sz val="11"/>
      <color theme="10"/>
      <name val="Calibri"/>
      <family val="2"/>
    </font>
    <font>
      <b/>
      <sz val="9"/>
      <color indexed="81"/>
      <name val="Tahoma"/>
      <family val="2"/>
    </font>
    <font>
      <b/>
      <sz val="9"/>
      <color indexed="10"/>
      <name val="Tahoma"/>
      <family val="2"/>
    </font>
    <font>
      <sz val="11"/>
      <name val="Calibri"/>
      <family val="2"/>
    </font>
    <font>
      <u/>
      <sz val="7"/>
      <name val="Calibri"/>
      <family val="2"/>
    </font>
    <font>
      <sz val="10"/>
      <name val="Calibri"/>
      <family val="2"/>
    </font>
    <font>
      <sz val="8"/>
      <color theme="1"/>
      <name val="Calibri"/>
      <family val="2"/>
    </font>
    <font>
      <b/>
      <sz val="8"/>
      <color theme="1"/>
      <name val="Calibri"/>
      <family val="2"/>
    </font>
    <font>
      <b/>
      <sz val="16"/>
      <color indexed="81"/>
      <name val="Tahoma"/>
      <family val="2"/>
    </font>
    <font>
      <sz val="16"/>
      <color indexed="81"/>
      <name val="Tahoma"/>
      <family val="2"/>
    </font>
    <font>
      <b/>
      <sz val="11"/>
      <name val="Arial Narrow"/>
      <family val="2"/>
    </font>
    <font>
      <b/>
      <sz val="8"/>
      <name val="Agency FB"/>
      <family val="2"/>
    </font>
    <font>
      <b/>
      <sz val="8"/>
      <color theme="1"/>
      <name val="Arial"/>
      <family val="2"/>
    </font>
    <font>
      <b/>
      <u/>
      <sz val="10"/>
      <color rgb="FFFF0000"/>
      <name val="Calibri"/>
      <family val="2"/>
      <scheme val="minor"/>
    </font>
    <font>
      <b/>
      <u/>
      <sz val="8"/>
      <color theme="1"/>
      <name val="Calibri"/>
      <family val="2"/>
    </font>
    <font>
      <sz val="8"/>
      <color theme="1"/>
      <name val="Times New Roman"/>
      <family val="1"/>
    </font>
    <font>
      <b/>
      <sz val="8"/>
      <name val="Calibri"/>
      <family val="2"/>
    </font>
    <font>
      <sz val="8"/>
      <name val="Calibri"/>
      <family val="2"/>
    </font>
    <font>
      <b/>
      <u/>
      <sz val="10"/>
      <name val="Arial"/>
      <family val="2"/>
    </font>
    <font>
      <b/>
      <u/>
      <sz val="8"/>
      <color theme="1"/>
      <name val="Calibri"/>
      <family val="2"/>
      <scheme val="minor"/>
    </font>
    <font>
      <sz val="11"/>
      <color theme="0" tint="-0.34998626667073579"/>
      <name val="Calibri"/>
      <family val="2"/>
    </font>
    <font>
      <b/>
      <sz val="10"/>
      <name val="Calibri"/>
      <family val="2"/>
      <scheme val="minor"/>
    </font>
    <font>
      <b/>
      <sz val="10"/>
      <color theme="1"/>
      <name val="Calibri"/>
      <family val="2"/>
      <scheme val="minor"/>
    </font>
    <font>
      <sz val="10"/>
      <color theme="1"/>
      <name val="Calibri"/>
      <family val="2"/>
      <scheme val="minor"/>
    </font>
    <font>
      <sz val="9"/>
      <color indexed="81"/>
      <name val="Tahoma"/>
      <family val="2"/>
    </font>
    <font>
      <sz val="10"/>
      <name val="Calibri"/>
      <family val="2"/>
      <scheme val="minor"/>
    </font>
    <font>
      <b/>
      <i/>
      <u/>
      <sz val="10"/>
      <color rgb="FFFF0000"/>
      <name val="Calibri"/>
      <family val="2"/>
      <scheme val="minor"/>
    </font>
    <font>
      <b/>
      <sz val="8"/>
      <color indexed="10"/>
      <name val="Tahoma"/>
      <family val="2"/>
    </font>
    <font>
      <b/>
      <sz val="8"/>
      <color indexed="81"/>
      <name val="Tahoma"/>
      <family val="2"/>
    </font>
    <font>
      <b/>
      <sz val="11"/>
      <color indexed="10"/>
      <name val="Calibri"/>
      <family val="2"/>
    </font>
    <font>
      <sz val="8"/>
      <color indexed="81"/>
      <name val="Tahoma"/>
      <family val="2"/>
    </font>
    <font>
      <sz val="8"/>
      <color theme="1"/>
      <name val="Calibri"/>
      <family val="2"/>
      <scheme val="minor"/>
    </font>
    <font>
      <sz val="11"/>
      <color rgb="FFFF0000"/>
      <name val="Calibri"/>
      <family val="2"/>
    </font>
    <font>
      <b/>
      <i/>
      <sz val="9"/>
      <color indexed="10"/>
      <name val="Tahoma"/>
      <family val="2"/>
    </font>
    <font>
      <b/>
      <sz val="12"/>
      <name val="Calibri"/>
      <family val="2"/>
      <scheme val="minor"/>
    </font>
    <font>
      <b/>
      <sz val="12"/>
      <color rgb="FFFF0000"/>
      <name val="Calibri"/>
      <family val="2"/>
      <scheme val="minor"/>
    </font>
    <font>
      <b/>
      <sz val="14"/>
      <color rgb="FFFF0000"/>
      <name val="Calibri"/>
      <family val="2"/>
      <scheme val="minor"/>
    </font>
    <font>
      <sz val="9"/>
      <name val="Arial"/>
      <family val="2"/>
    </font>
    <font>
      <b/>
      <sz val="10"/>
      <color theme="0"/>
      <name val="Calibri"/>
      <family val="2"/>
      <scheme val="minor"/>
    </font>
    <font>
      <b/>
      <i/>
      <sz val="10"/>
      <color rgb="FFFF0000"/>
      <name val="Calibri"/>
      <family val="2"/>
      <scheme val="minor"/>
    </font>
    <font>
      <u/>
      <sz val="8"/>
      <color rgb="FFFF0000"/>
      <name val="Calibr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theme="0"/>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s>
  <cellStyleXfs count="439">
    <xf numFmtId="0" fontId="0" fillId="0" borderId="0"/>
    <xf numFmtId="0" fontId="8"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7" fillId="2" borderId="0" applyNumberFormat="0" applyBorder="0" applyAlignment="0" applyProtection="0"/>
    <xf numFmtId="0" fontId="18" fillId="6" borderId="4" applyNumberFormat="0" applyAlignment="0" applyProtection="0"/>
    <xf numFmtId="0" fontId="19" fillId="7" borderId="7" applyNumberFormat="0" applyAlignment="0" applyProtection="0"/>
    <xf numFmtId="0" fontId="20" fillId="0" borderId="6" applyNumberFormat="0" applyFill="0" applyAlignment="0" applyProtection="0"/>
    <xf numFmtId="0" fontId="21" fillId="0" borderId="0" applyNumberFormat="0" applyFill="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22" fillId="5" borderId="4" applyNumberFormat="0" applyAlignment="0" applyProtection="0"/>
    <xf numFmtId="0" fontId="23" fillId="3" borderId="0" applyNumberFormat="0" applyBorder="0" applyAlignment="0" applyProtection="0"/>
    <xf numFmtId="165"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4" fillId="4"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8" fillId="0" borderId="0"/>
    <xf numFmtId="0" fontId="15" fillId="0" borderId="0"/>
    <xf numFmtId="0" fontId="8" fillId="0" borderId="0"/>
    <xf numFmtId="0" fontId="15" fillId="0" borderId="0"/>
    <xf numFmtId="0" fontId="8" fillId="0" borderId="0"/>
    <xf numFmtId="0" fontId="8" fillId="0" borderId="0"/>
    <xf numFmtId="0" fontId="8" fillId="0" borderId="0"/>
    <xf numFmtId="0" fontId="15" fillId="0" borderId="0"/>
    <xf numFmtId="0" fontId="15" fillId="0" borderId="0"/>
    <xf numFmtId="0" fontId="15" fillId="0" borderId="0"/>
    <xf numFmtId="0" fontId="25" fillId="0" borderId="0">
      <alignment vertical="center"/>
    </xf>
    <xf numFmtId="0" fontId="8"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8" borderId="8" applyNumberFormat="0" applyFont="0" applyAlignment="0" applyProtection="0"/>
    <xf numFmtId="0" fontId="26" fillId="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 applyNumberFormat="0" applyFill="0" applyAlignment="0" applyProtection="0"/>
    <xf numFmtId="0" fontId="30" fillId="0" borderId="2" applyNumberFormat="0" applyFill="0" applyAlignment="0" applyProtection="0"/>
    <xf numFmtId="0" fontId="21" fillId="0" borderId="3" applyNumberFormat="0" applyFill="0" applyAlignment="0" applyProtection="0"/>
    <xf numFmtId="0" fontId="31" fillId="0" borderId="9" applyNumberFormat="0" applyFill="0" applyAlignment="0" applyProtection="0"/>
    <xf numFmtId="0" fontId="6" fillId="0" borderId="0"/>
    <xf numFmtId="164" fontId="6" fillId="0" borderId="0" applyFont="0" applyFill="0" applyBorder="0" applyAlignment="0" applyProtection="0"/>
    <xf numFmtId="0" fontId="6" fillId="0" borderId="0"/>
    <xf numFmtId="0" fontId="44" fillId="0" borderId="0" applyNumberFormat="0" applyFill="0" applyBorder="0" applyAlignment="0" applyProtection="0"/>
    <xf numFmtId="0" fontId="5" fillId="0" borderId="0"/>
    <xf numFmtId="0" fontId="5" fillId="0" borderId="0"/>
    <xf numFmtId="0" fontId="4" fillId="0" borderId="0"/>
    <xf numFmtId="0" fontId="4" fillId="0" borderId="0"/>
    <xf numFmtId="43" fontId="7"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cellStyleXfs>
  <cellXfs count="364">
    <xf numFmtId="0" fontId="0" fillId="0" borderId="0" xfId="0"/>
    <xf numFmtId="0" fontId="37" fillId="0" borderId="23" xfId="152" applyNumberFormat="1" applyFont="1" applyFill="1" applyBorder="1" applyAlignment="1" applyProtection="1">
      <alignment horizontal="center"/>
    </xf>
    <xf numFmtId="0" fontId="37" fillId="0" borderId="23" xfId="152" applyNumberFormat="1" applyFont="1" applyFill="1" applyBorder="1" applyAlignment="1" applyProtection="1"/>
    <xf numFmtId="0" fontId="37" fillId="0" borderId="24" xfId="152" applyNumberFormat="1" applyFont="1" applyFill="1" applyBorder="1" applyAlignment="1" applyProtection="1">
      <alignment horizontal="center"/>
    </xf>
    <xf numFmtId="0" fontId="37" fillId="0" borderId="24" xfId="152" applyNumberFormat="1" applyFont="1" applyFill="1" applyBorder="1" applyAlignment="1" applyProtection="1"/>
    <xf numFmtId="0" fontId="37" fillId="0" borderId="25" xfId="152" applyNumberFormat="1" applyFont="1" applyFill="1" applyBorder="1" applyAlignment="1" applyProtection="1">
      <alignment horizontal="center"/>
    </xf>
    <xf numFmtId="0" fontId="37" fillId="0" borderId="26" xfId="152" applyNumberFormat="1" applyFont="1" applyFill="1" applyBorder="1" applyAlignment="1" applyProtection="1"/>
    <xf numFmtId="0" fontId="37" fillId="0" borderId="24" xfId="152" applyNumberFormat="1" applyFont="1" applyFill="1" applyBorder="1" applyAlignment="1" applyProtection="1">
      <alignment horizontal="left"/>
    </xf>
    <xf numFmtId="0" fontId="43" fillId="40" borderId="13" xfId="157" applyNumberFormat="1" applyFont="1" applyFill="1" applyBorder="1" applyAlignment="1" applyProtection="1">
      <alignment vertical="center" wrapText="1"/>
    </xf>
    <xf numFmtId="0" fontId="43" fillId="40" borderId="21" xfId="157" applyNumberFormat="1" applyFont="1" applyFill="1" applyBorder="1" applyAlignment="1" applyProtection="1">
      <alignment vertical="center" wrapText="1"/>
    </xf>
    <xf numFmtId="0" fontId="47" fillId="0" borderId="0" xfId="0" applyFont="1" applyProtection="1">
      <protection locked="0"/>
    </xf>
    <xf numFmtId="0" fontId="49" fillId="0" borderId="0" xfId="0" applyFont="1" applyProtection="1">
      <protection locked="0"/>
    </xf>
    <xf numFmtId="0" fontId="7" fillId="0" borderId="0" xfId="81" applyFont="1" applyAlignment="1" applyProtection="1">
      <alignment horizontal="center" vertical="center"/>
      <protection locked="0"/>
    </xf>
    <xf numFmtId="0" fontId="7" fillId="0" borderId="0" xfId="81" applyFont="1" applyAlignment="1" applyProtection="1">
      <alignment vertical="center" wrapText="1"/>
      <protection locked="0"/>
    </xf>
    <xf numFmtId="0" fontId="7" fillId="0" borderId="0" xfId="81" applyFont="1" applyAlignment="1" applyProtection="1">
      <alignment horizontal="center" vertical="center" wrapText="1"/>
      <protection locked="0"/>
    </xf>
    <xf numFmtId="0" fontId="7" fillId="0" borderId="0" xfId="81" applyFont="1" applyProtection="1">
      <protection locked="0"/>
    </xf>
    <xf numFmtId="4" fontId="7" fillId="0" borderId="0" xfId="81" applyNumberFormat="1" applyFont="1" applyProtection="1">
      <protection locked="0"/>
    </xf>
    <xf numFmtId="4" fontId="7" fillId="0" borderId="0" xfId="81" applyNumberFormat="1" applyFont="1" applyAlignment="1" applyProtection="1">
      <alignment vertical="center"/>
      <protection locked="0"/>
    </xf>
    <xf numFmtId="0" fontId="39" fillId="0" borderId="0" xfId="81" applyFont="1" applyAlignment="1" applyProtection="1">
      <alignment vertical="center"/>
      <protection locked="0"/>
    </xf>
    <xf numFmtId="0" fontId="7" fillId="0" borderId="0" xfId="81" applyFont="1" applyAlignment="1" applyProtection="1">
      <alignment horizontal="center" vertical="center"/>
    </xf>
    <xf numFmtId="0" fontId="7" fillId="0" borderId="0" xfId="81" applyFont="1" applyAlignment="1" applyProtection="1">
      <alignment vertical="center" wrapText="1"/>
    </xf>
    <xf numFmtId="0" fontId="7" fillId="0" borderId="0" xfId="81" applyFont="1" applyAlignment="1" applyProtection="1">
      <alignment horizontal="center" vertical="center" wrapText="1"/>
    </xf>
    <xf numFmtId="0" fontId="7" fillId="0" borderId="0" xfId="81" applyFont="1" applyProtection="1"/>
    <xf numFmtId="0" fontId="40" fillId="0" borderId="0" xfId="81" applyFont="1" applyAlignment="1" applyProtection="1">
      <alignment vertical="center" wrapText="1"/>
    </xf>
    <xf numFmtId="0" fontId="40" fillId="0" borderId="0" xfId="81" applyFont="1" applyAlignment="1" applyProtection="1">
      <alignment horizontal="center" vertical="center" wrapText="1"/>
    </xf>
    <xf numFmtId="0" fontId="47" fillId="0" borderId="0" xfId="0" applyFont="1" applyProtection="1"/>
    <xf numFmtId="0" fontId="8" fillId="0" borderId="0" xfId="1" applyFont="1" applyProtection="1"/>
    <xf numFmtId="0" fontId="8" fillId="0" borderId="0" xfId="1" applyFont="1" applyFill="1" applyAlignment="1" applyProtection="1">
      <alignment horizontal="center"/>
    </xf>
    <xf numFmtId="0" fontId="10" fillId="0" borderId="0" xfId="1" applyFont="1" applyFill="1" applyAlignment="1" applyProtection="1"/>
    <xf numFmtId="0" fontId="10" fillId="0" borderId="0" xfId="1" applyFont="1" applyFill="1" applyBorder="1" applyAlignment="1" applyProtection="1">
      <alignment horizontal="center"/>
    </xf>
    <xf numFmtId="49" fontId="8" fillId="0" borderId="0" xfId="1" applyNumberFormat="1" applyFont="1" applyFill="1" applyBorder="1" applyAlignment="1" applyProtection="1">
      <alignment horizontal="center"/>
    </xf>
    <xf numFmtId="0" fontId="10" fillId="0" borderId="0" xfId="1" applyFont="1" applyFill="1" applyAlignment="1" applyProtection="1">
      <alignment horizontal="center"/>
    </xf>
    <xf numFmtId="0" fontId="34" fillId="0" borderId="0" xfId="1" applyFont="1" applyFill="1" applyAlignment="1" applyProtection="1">
      <alignment horizontal="center"/>
    </xf>
    <xf numFmtId="0" fontId="34" fillId="0" borderId="0" xfId="1" applyFont="1" applyFill="1" applyAlignment="1" applyProtection="1">
      <alignment horizontal="left"/>
    </xf>
    <xf numFmtId="0" fontId="35" fillId="0" borderId="0" xfId="1" applyFont="1" applyFill="1" applyBorder="1" applyAlignment="1" applyProtection="1">
      <alignment horizontal="center"/>
    </xf>
    <xf numFmtId="0" fontId="35" fillId="0" borderId="0" xfId="1" applyFont="1" applyFill="1" applyAlignment="1" applyProtection="1">
      <alignment horizontal="center"/>
    </xf>
    <xf numFmtId="0" fontId="35" fillId="0" borderId="0" xfId="1" applyFont="1" applyFill="1" applyAlignment="1" applyProtection="1">
      <alignment horizontal="left"/>
    </xf>
    <xf numFmtId="0" fontId="10" fillId="0" borderId="0" xfId="1" applyFont="1" applyFill="1" applyAlignment="1" applyProtection="1">
      <alignment horizontal="justify" vertical="top" wrapText="1"/>
    </xf>
    <xf numFmtId="0" fontId="14" fillId="0" borderId="0" xfId="1" applyFont="1" applyFill="1" applyAlignment="1" applyProtection="1">
      <alignment horizontal="left" vertical="top"/>
    </xf>
    <xf numFmtId="0" fontId="0" fillId="0" borderId="0" xfId="0" applyProtection="1">
      <protection locked="0"/>
    </xf>
    <xf numFmtId="0" fontId="12" fillId="0" borderId="0" xfId="1" applyFont="1" applyFill="1" applyAlignment="1" applyProtection="1">
      <alignment horizontal="center" vertical="top" wrapText="1"/>
    </xf>
    <xf numFmtId="0" fontId="40" fillId="0" borderId="0" xfId="81" applyFont="1" applyAlignment="1" applyProtection="1">
      <alignment horizontal="center" vertical="center"/>
    </xf>
    <xf numFmtId="0" fontId="41" fillId="38" borderId="13" xfId="81" applyFont="1" applyFill="1" applyBorder="1" applyAlignment="1" applyProtection="1">
      <alignment horizontal="center" vertical="center"/>
    </xf>
    <xf numFmtId="0" fontId="41" fillId="38" borderId="13" xfId="81" applyFont="1" applyFill="1" applyBorder="1" applyAlignment="1" applyProtection="1">
      <alignment horizontal="center" vertical="center" wrapText="1"/>
    </xf>
    <xf numFmtId="0" fontId="7" fillId="0" borderId="13" xfId="81" applyFont="1" applyBorder="1" applyAlignment="1" applyProtection="1">
      <alignment horizontal="center" vertical="center"/>
    </xf>
    <xf numFmtId="40" fontId="7" fillId="0" borderId="0" xfId="81" applyNumberFormat="1" applyFont="1" applyProtection="1">
      <protection locked="0"/>
    </xf>
    <xf numFmtId="0" fontId="10" fillId="0" borderId="0" xfId="1" applyFont="1" applyFill="1" applyAlignment="1" applyProtection="1">
      <alignment horizontal="center"/>
      <protection locked="0"/>
    </xf>
    <xf numFmtId="0" fontId="12" fillId="0" borderId="0" xfId="1" applyFont="1" applyFill="1" applyAlignment="1" applyProtection="1">
      <alignment horizontal="center" vertical="top" wrapText="1"/>
      <protection locked="0"/>
    </xf>
    <xf numFmtId="0" fontId="14" fillId="0" borderId="0" xfId="1" applyFont="1" applyFill="1" applyAlignment="1" applyProtection="1">
      <alignment horizontal="left" vertical="top"/>
      <protection locked="0"/>
    </xf>
    <xf numFmtId="0" fontId="13" fillId="0" borderId="0" xfId="1" applyFont="1" applyFill="1" applyAlignment="1" applyProtection="1">
      <alignment horizontal="left"/>
      <protection locked="0"/>
    </xf>
    <xf numFmtId="0" fontId="35" fillId="0" borderId="0" xfId="1" applyFont="1" applyFill="1" applyAlignment="1" applyProtection="1">
      <alignment horizontal="left"/>
      <protection locked="0"/>
    </xf>
    <xf numFmtId="0" fontId="9" fillId="0" borderId="0" xfId="1" applyFont="1" applyFill="1" applyAlignment="1" applyProtection="1">
      <alignment horizontal="center"/>
    </xf>
    <xf numFmtId="0" fontId="34" fillId="0" borderId="0" xfId="1" applyFont="1" applyFill="1" applyAlignment="1" applyProtection="1">
      <alignment horizontal="center"/>
      <protection locked="0"/>
    </xf>
    <xf numFmtId="0" fontId="34" fillId="0" borderId="0" xfId="1" applyFont="1" applyFill="1" applyAlignment="1" applyProtection="1">
      <alignment horizontal="justify" vertical="top" wrapText="1"/>
      <protection locked="0"/>
    </xf>
    <xf numFmtId="0" fontId="7" fillId="0" borderId="13" xfId="81" applyFont="1" applyFill="1" applyBorder="1" applyAlignment="1">
      <alignment horizontal="center" vertical="center"/>
    </xf>
    <xf numFmtId="0" fontId="7" fillId="0" borderId="13" xfId="81" applyFont="1" applyFill="1" applyBorder="1" applyAlignment="1">
      <alignment vertical="center" wrapText="1"/>
    </xf>
    <xf numFmtId="0" fontId="7" fillId="0" borderId="13" xfId="81" applyFont="1" applyFill="1" applyBorder="1" applyAlignment="1">
      <alignment horizontal="center" vertical="center" wrapText="1"/>
    </xf>
    <xf numFmtId="43" fontId="7" fillId="0" borderId="0" xfId="435" applyFont="1" applyAlignment="1" applyProtection="1">
      <alignment vertical="center"/>
    </xf>
    <xf numFmtId="43" fontId="7" fillId="0" borderId="0" xfId="435" applyFont="1" applyProtection="1"/>
    <xf numFmtId="43" fontId="41" fillId="38" borderId="13" xfId="435" applyFont="1" applyFill="1" applyBorder="1" applyAlignment="1" applyProtection="1">
      <alignment horizontal="center" vertical="center" wrapText="1"/>
    </xf>
    <xf numFmtId="43" fontId="41" fillId="38" borderId="13" xfId="435" applyFont="1" applyFill="1" applyBorder="1" applyAlignment="1" applyProtection="1">
      <alignment horizontal="center" vertical="center"/>
    </xf>
    <xf numFmtId="43" fontId="7" fillId="0" borderId="0" xfId="435" applyFont="1" applyAlignment="1" applyProtection="1">
      <alignment vertical="center"/>
      <protection locked="0"/>
    </xf>
    <xf numFmtId="43" fontId="7" fillId="0" borderId="0" xfId="435" applyFont="1" applyProtection="1">
      <protection locked="0"/>
    </xf>
    <xf numFmtId="43" fontId="39" fillId="0" borderId="20" xfId="435" applyFont="1" applyBorder="1" applyAlignment="1" applyProtection="1">
      <alignment vertical="center"/>
      <protection locked="0"/>
    </xf>
    <xf numFmtId="0" fontId="37" fillId="0" borderId="24" xfId="152" applyNumberFormat="1" applyFont="1" applyFill="1" applyBorder="1" applyAlignment="1" applyProtection="1">
      <alignment wrapText="1"/>
    </xf>
    <xf numFmtId="0" fontId="50" fillId="41" borderId="0" xfId="0" applyFont="1" applyFill="1"/>
    <xf numFmtId="0" fontId="63" fillId="41" borderId="0" xfId="0" applyFont="1" applyFill="1" applyAlignment="1" applyProtection="1">
      <alignment horizontal="center" vertical="center"/>
    </xf>
    <xf numFmtId="0" fontId="56" fillId="41" borderId="0" xfId="0" applyFont="1" applyFill="1" applyAlignment="1" applyProtection="1">
      <alignment horizontal="center" vertical="center"/>
    </xf>
    <xf numFmtId="0" fontId="50" fillId="41" borderId="0" xfId="0" applyFont="1" applyFill="1" applyAlignment="1" applyProtection="1">
      <alignment horizontal="justify" vertical="center"/>
    </xf>
    <xf numFmtId="0" fontId="51" fillId="41" borderId="27" xfId="0" applyFont="1" applyFill="1" applyBorder="1" applyAlignment="1" applyProtection="1">
      <alignment horizontal="justify" vertical="center" wrapText="1"/>
    </xf>
    <xf numFmtId="0" fontId="50" fillId="41" borderId="28" xfId="0" applyFont="1" applyFill="1" applyBorder="1" applyAlignment="1" applyProtection="1">
      <alignment horizontal="justify" vertical="center" wrapText="1"/>
    </xf>
    <xf numFmtId="0" fontId="50" fillId="41" borderId="29" xfId="0" applyFont="1" applyFill="1" applyBorder="1" applyAlignment="1" applyProtection="1">
      <alignment horizontal="justify" vertical="center" wrapText="1"/>
    </xf>
    <xf numFmtId="0" fontId="51" fillId="41" borderId="28" xfId="0" applyFont="1" applyFill="1" applyBorder="1" applyAlignment="1" applyProtection="1">
      <alignment horizontal="justify" vertical="center" wrapText="1"/>
    </xf>
    <xf numFmtId="0" fontId="50" fillId="41" borderId="38" xfId="0" applyFont="1" applyFill="1" applyBorder="1" applyAlignment="1" applyProtection="1">
      <alignment horizontal="justify" vertical="center" wrapText="1"/>
    </xf>
    <xf numFmtId="0" fontId="60" fillId="41" borderId="38" xfId="0" applyFont="1" applyFill="1" applyBorder="1" applyAlignment="1" applyProtection="1">
      <alignment horizontal="justify" vertical="center" wrapText="1"/>
    </xf>
    <xf numFmtId="0" fontId="51" fillId="41" borderId="38" xfId="0" applyFont="1" applyFill="1" applyBorder="1" applyAlignment="1" applyProtection="1">
      <alignment horizontal="justify" vertical="center" wrapText="1"/>
    </xf>
    <xf numFmtId="2" fontId="51" fillId="41" borderId="0" xfId="0" applyNumberFormat="1" applyFont="1" applyFill="1" applyAlignment="1" applyProtection="1">
      <alignment horizontal="justify" vertical="justify" wrapText="1"/>
    </xf>
    <xf numFmtId="0" fontId="57" fillId="41" borderId="0" xfId="429" applyFont="1" applyFill="1" applyAlignment="1" applyProtection="1">
      <alignment horizontal="left" vertical="center"/>
    </xf>
    <xf numFmtId="167" fontId="64" fillId="0" borderId="0" xfId="0" applyNumberFormat="1" applyFont="1" applyProtection="1"/>
    <xf numFmtId="166" fontId="7" fillId="0" borderId="13" xfId="81" applyNumberFormat="1" applyFont="1" applyFill="1" applyBorder="1" applyAlignment="1">
      <alignment vertical="center"/>
    </xf>
    <xf numFmtId="0" fontId="0" fillId="0" borderId="13" xfId="81" applyFont="1" applyFill="1" applyBorder="1" applyAlignment="1">
      <alignment horizontal="center" vertical="center" wrapText="1"/>
    </xf>
    <xf numFmtId="0" fontId="65" fillId="41" borderId="0" xfId="427" applyNumberFormat="1" applyFont="1" applyFill="1" applyBorder="1" applyAlignment="1" applyProtection="1">
      <alignment horizontal="left" vertical="center" wrapText="1"/>
    </xf>
    <xf numFmtId="43" fontId="65" fillId="41" borderId="0" xfId="435" applyFont="1" applyFill="1" applyBorder="1" applyAlignment="1" applyProtection="1">
      <alignment horizontal="left" vertical="center"/>
    </xf>
    <xf numFmtId="0" fontId="67" fillId="0" borderId="0" xfId="0" applyFont="1"/>
    <xf numFmtId="14" fontId="69" fillId="0" borderId="13" xfId="0" applyNumberFormat="1" applyFont="1" applyBorder="1" applyAlignment="1">
      <alignment horizontal="center" vertical="center"/>
    </xf>
    <xf numFmtId="0" fontId="69" fillId="0" borderId="13" xfId="0" applyFont="1" applyBorder="1" applyAlignment="1">
      <alignment horizontal="center" vertical="center"/>
    </xf>
    <xf numFmtId="0" fontId="70" fillId="41" borderId="0" xfId="427" applyFont="1" applyFill="1" applyBorder="1" applyAlignment="1" applyProtection="1">
      <alignment horizontal="left" vertical="center"/>
    </xf>
    <xf numFmtId="0" fontId="67" fillId="0" borderId="0" xfId="0" applyFont="1" applyAlignment="1">
      <alignment horizontal="center" vertical="center"/>
    </xf>
    <xf numFmtId="0" fontId="67" fillId="41" borderId="0" xfId="0" applyFont="1" applyFill="1" applyAlignment="1">
      <alignment horizontal="center" vertical="center"/>
    </xf>
    <xf numFmtId="0" fontId="67" fillId="0" borderId="13" xfId="0" applyFont="1" applyBorder="1" applyAlignment="1">
      <alignment horizontal="center" vertical="center"/>
    </xf>
    <xf numFmtId="0" fontId="67" fillId="0" borderId="13" xfId="0" applyFont="1" applyBorder="1" applyAlignment="1">
      <alignment horizontal="center" vertical="center" wrapText="1"/>
    </xf>
    <xf numFmtId="43" fontId="65" fillId="41" borderId="0" xfId="435" applyFont="1" applyFill="1" applyBorder="1" applyAlignment="1" applyProtection="1">
      <alignment horizontal="left" vertical="center" wrapText="1"/>
    </xf>
    <xf numFmtId="0" fontId="67" fillId="41" borderId="0" xfId="0" applyFont="1" applyFill="1" applyAlignment="1">
      <alignment horizontal="left" vertical="center"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67" fillId="41" borderId="0" xfId="0" applyFont="1" applyFill="1" applyAlignment="1">
      <alignment horizontal="left" vertical="center"/>
    </xf>
    <xf numFmtId="0" fontId="67" fillId="0" borderId="0" xfId="0" applyFont="1" applyAlignment="1">
      <alignment horizontal="left"/>
    </xf>
    <xf numFmtId="14" fontId="65" fillId="41" borderId="0" xfId="427" applyNumberFormat="1" applyFont="1" applyFill="1" applyBorder="1" applyAlignment="1" applyProtection="1">
      <alignment horizontal="left" vertical="center" wrapText="1"/>
    </xf>
    <xf numFmtId="0" fontId="66" fillId="0" borderId="0" xfId="0" applyFont="1" applyFill="1" applyBorder="1" applyAlignment="1">
      <alignment horizontal="center" vertical="center"/>
    </xf>
    <xf numFmtId="0" fontId="67" fillId="0" borderId="0" xfId="0" applyFont="1" applyBorder="1"/>
    <xf numFmtId="0" fontId="67" fillId="41" borderId="0" xfId="429" applyFont="1" applyFill="1" applyAlignment="1" applyProtection="1">
      <alignment vertical="center"/>
    </xf>
    <xf numFmtId="0" fontId="66" fillId="41" borderId="0" xfId="429" applyFont="1" applyFill="1" applyAlignment="1" applyProtection="1">
      <alignment horizontal="center" vertical="center"/>
    </xf>
    <xf numFmtId="14" fontId="66" fillId="41" borderId="0" xfId="429" applyNumberFormat="1" applyFont="1" applyFill="1" applyAlignment="1" applyProtection="1">
      <alignment horizontal="center" vertical="center"/>
    </xf>
    <xf numFmtId="0" fontId="66" fillId="41" borderId="0" xfId="429" applyFont="1" applyFill="1" applyAlignment="1" applyProtection="1">
      <alignment horizontal="center"/>
    </xf>
    <xf numFmtId="43" fontId="66" fillId="41" borderId="0" xfId="435" applyFont="1" applyFill="1" applyAlignment="1" applyProtection="1">
      <alignment horizontal="center" vertical="center"/>
    </xf>
    <xf numFmtId="43" fontId="66" fillId="41" borderId="0" xfId="435" applyFont="1" applyFill="1" applyAlignment="1" applyProtection="1">
      <alignment horizontal="center" wrapText="1"/>
    </xf>
    <xf numFmtId="0" fontId="67" fillId="41" borderId="0" xfId="429" applyFont="1" applyFill="1" applyAlignment="1" applyProtection="1">
      <alignment horizontal="center" vertical="center"/>
    </xf>
    <xf numFmtId="14" fontId="67" fillId="41" borderId="0" xfId="429" applyNumberFormat="1" applyFont="1" applyFill="1" applyAlignment="1" applyProtection="1">
      <alignment horizontal="center" vertical="center"/>
    </xf>
    <xf numFmtId="0" fontId="67" fillId="41" borderId="0" xfId="429" applyFont="1" applyFill="1" applyProtection="1"/>
    <xf numFmtId="43" fontId="67" fillId="41" borderId="0" xfId="435" applyFont="1" applyFill="1" applyAlignment="1" applyProtection="1">
      <alignment vertical="center"/>
    </xf>
    <xf numFmtId="43" fontId="67" fillId="41" borderId="0" xfId="435" applyFont="1" applyFill="1" applyAlignment="1" applyProtection="1">
      <alignment horizontal="center" wrapText="1"/>
    </xf>
    <xf numFmtId="0" fontId="65" fillId="34" borderId="13" xfId="1" applyNumberFormat="1" applyFont="1" applyFill="1" applyBorder="1" applyAlignment="1" applyProtection="1">
      <alignment horizontal="center" vertical="center" wrapText="1"/>
    </xf>
    <xf numFmtId="14" fontId="65" fillId="34" borderId="13" xfId="1" applyNumberFormat="1" applyFont="1" applyFill="1" applyBorder="1" applyAlignment="1" applyProtection="1">
      <alignment horizontal="center" vertical="center"/>
    </xf>
    <xf numFmtId="43" fontId="65" fillId="34" borderId="13" xfId="435" applyFont="1" applyFill="1" applyBorder="1" applyAlignment="1" applyProtection="1">
      <alignment horizontal="center" vertical="center" wrapText="1"/>
    </xf>
    <xf numFmtId="1" fontId="69" fillId="0" borderId="13" xfId="435" applyNumberFormat="1" applyFont="1" applyFill="1" applyBorder="1" applyAlignment="1">
      <alignment horizontal="center" vertical="center"/>
    </xf>
    <xf numFmtId="14" fontId="69" fillId="0" borderId="13" xfId="435" applyNumberFormat="1" applyFont="1" applyFill="1" applyBorder="1" applyAlignment="1">
      <alignment horizontal="center" vertical="center"/>
    </xf>
    <xf numFmtId="1" fontId="69" fillId="0" borderId="13" xfId="435" applyNumberFormat="1" applyFont="1" applyFill="1" applyBorder="1" applyAlignment="1">
      <alignment horizontal="left" vertical="center" wrapText="1"/>
    </xf>
    <xf numFmtId="0" fontId="67" fillId="0" borderId="0" xfId="0" applyFont="1" applyAlignment="1">
      <alignment vertical="center"/>
    </xf>
    <xf numFmtId="43" fontId="66" fillId="39" borderId="13" xfId="435" applyFont="1" applyFill="1" applyBorder="1"/>
    <xf numFmtId="0" fontId="67" fillId="41" borderId="0" xfId="429" applyFont="1" applyFill="1" applyAlignment="1" applyProtection="1">
      <alignment horizontal="center"/>
    </xf>
    <xf numFmtId="0" fontId="67" fillId="0" borderId="0" xfId="429" applyFont="1" applyProtection="1">
      <protection locked="0"/>
    </xf>
    <xf numFmtId="0" fontId="66" fillId="0" borderId="0" xfId="0" applyFont="1" applyFill="1" applyBorder="1" applyAlignment="1">
      <alignment vertical="center" wrapText="1"/>
    </xf>
    <xf numFmtId="43" fontId="65" fillId="0" borderId="0" xfId="435" applyFont="1" applyFill="1" applyBorder="1" applyAlignment="1" applyProtection="1">
      <alignment horizontal="center" vertical="center" wrapText="1"/>
    </xf>
    <xf numFmtId="0" fontId="65" fillId="0" borderId="0" xfId="1" applyNumberFormat="1" applyFont="1" applyFill="1" applyBorder="1" applyAlignment="1" applyProtection="1">
      <alignment horizontal="center" vertical="center"/>
    </xf>
    <xf numFmtId="14" fontId="65" fillId="0" borderId="0" xfId="1" applyNumberFormat="1" applyFont="1" applyFill="1" applyBorder="1" applyAlignment="1" applyProtection="1">
      <alignment horizontal="center" vertical="center"/>
    </xf>
    <xf numFmtId="0" fontId="65" fillId="0" borderId="0" xfId="1" applyNumberFormat="1" applyFont="1" applyFill="1" applyBorder="1" applyAlignment="1" applyProtection="1">
      <alignment horizontal="center" vertical="center" wrapText="1"/>
    </xf>
    <xf numFmtId="43" fontId="66" fillId="0" borderId="0" xfId="435" applyFont="1" applyFill="1" applyBorder="1" applyAlignment="1">
      <alignment vertical="center" wrapText="1"/>
    </xf>
    <xf numFmtId="0" fontId="67" fillId="0" borderId="0" xfId="0" applyFont="1" applyFill="1" applyBorder="1"/>
    <xf numFmtId="0" fontId="66" fillId="0" borderId="0" xfId="429" applyFont="1" applyFill="1" applyBorder="1" applyAlignment="1" applyProtection="1">
      <protection locked="0"/>
    </xf>
    <xf numFmtId="0" fontId="67" fillId="0" borderId="0" xfId="429" applyFont="1" applyFill="1" applyBorder="1" applyAlignment="1" applyProtection="1">
      <alignment horizontal="center"/>
      <protection locked="0"/>
    </xf>
    <xf numFmtId="0" fontId="67" fillId="0" borderId="0" xfId="433" applyFont="1" applyProtection="1"/>
    <xf numFmtId="0" fontId="38" fillId="0" borderId="0" xfId="433" applyFont="1" applyFill="1" applyAlignment="1" applyProtection="1">
      <alignment horizontal="left"/>
    </xf>
    <xf numFmtId="0" fontId="66" fillId="0" borderId="0" xfId="433" applyFont="1" applyFill="1" applyAlignment="1" applyProtection="1">
      <alignment horizontal="left"/>
    </xf>
    <xf numFmtId="0" fontId="66" fillId="0" borderId="0" xfId="433" applyFont="1" applyFill="1" applyAlignment="1" applyProtection="1">
      <alignment horizontal="center" wrapText="1"/>
    </xf>
    <xf numFmtId="0" fontId="67" fillId="0" borderId="0" xfId="433" applyFont="1" applyAlignment="1" applyProtection="1">
      <alignment wrapText="1"/>
    </xf>
    <xf numFmtId="0" fontId="65" fillId="35" borderId="13" xfId="434" applyNumberFormat="1" applyFont="1" applyFill="1" applyBorder="1" applyAlignment="1" applyProtection="1">
      <alignment horizontal="center" vertical="center" wrapText="1"/>
      <protection locked="0"/>
    </xf>
    <xf numFmtId="0" fontId="65" fillId="34" borderId="13" xfId="433" applyFont="1" applyFill="1" applyBorder="1" applyAlignment="1" applyProtection="1">
      <alignment horizontal="center" vertical="center" wrapText="1"/>
      <protection locked="0"/>
    </xf>
    <xf numFmtId="0" fontId="65" fillId="35" borderId="13" xfId="433" applyFont="1" applyFill="1" applyBorder="1" applyAlignment="1" applyProtection="1">
      <alignment horizontal="center" vertical="center"/>
      <protection locked="0"/>
    </xf>
    <xf numFmtId="0" fontId="67" fillId="0" borderId="0" xfId="433" applyFont="1" applyProtection="1">
      <protection locked="0"/>
    </xf>
    <xf numFmtId="43" fontId="69" fillId="0" borderId="13" xfId="435" applyFont="1" applyFill="1" applyBorder="1" applyAlignment="1">
      <alignment wrapText="1"/>
    </xf>
    <xf numFmtId="0" fontId="67" fillId="0" borderId="0" xfId="433" applyFont="1" applyAlignment="1" applyProtection="1">
      <alignment wrapText="1"/>
      <protection locked="0"/>
    </xf>
    <xf numFmtId="0" fontId="42" fillId="0" borderId="0" xfId="81" applyFont="1" applyAlignment="1" applyProtection="1">
      <alignment horizontal="center"/>
      <protection locked="0"/>
    </xf>
    <xf numFmtId="43" fontId="39" fillId="39" borderId="22" xfId="435" applyFont="1" applyFill="1" applyBorder="1" applyAlignment="1" applyProtection="1">
      <alignment vertical="center"/>
    </xf>
    <xf numFmtId="0" fontId="39" fillId="39" borderId="13" xfId="81" applyFont="1" applyFill="1" applyBorder="1" applyAlignment="1" applyProtection="1">
      <alignment horizontal="center" vertical="center" wrapText="1"/>
    </xf>
    <xf numFmtId="0" fontId="67" fillId="41" borderId="0" xfId="0" applyFont="1" applyFill="1" applyAlignment="1">
      <alignment horizontal="center" vertical="center" wrapText="1"/>
    </xf>
    <xf numFmtId="0" fontId="67" fillId="0" borderId="0" xfId="0" applyFont="1" applyAlignment="1">
      <alignment horizontal="center" vertical="center" wrapText="1"/>
    </xf>
    <xf numFmtId="14" fontId="75" fillId="0" borderId="13" xfId="0" applyNumberFormat="1" applyFont="1" applyFill="1" applyBorder="1" applyAlignment="1">
      <alignment horizontal="center" vertical="center"/>
    </xf>
    <xf numFmtId="0" fontId="66" fillId="41" borderId="0" xfId="429" applyFont="1" applyFill="1" applyAlignment="1" applyProtection="1">
      <alignment horizontal="center" wrapText="1"/>
    </xf>
    <xf numFmtId="0" fontId="67" fillId="41" borderId="0" xfId="429" applyFont="1" applyFill="1" applyAlignment="1" applyProtection="1">
      <alignment wrapText="1"/>
    </xf>
    <xf numFmtId="0" fontId="67" fillId="0" borderId="13" xfId="0" applyFont="1" applyBorder="1" applyAlignment="1">
      <alignment wrapText="1"/>
    </xf>
    <xf numFmtId="0" fontId="67" fillId="0" borderId="0" xfId="0" applyFont="1" applyAlignment="1">
      <alignment wrapText="1"/>
    </xf>
    <xf numFmtId="14" fontId="67" fillId="0" borderId="13" xfId="0" applyNumberFormat="1" applyFont="1" applyBorder="1" applyAlignment="1">
      <alignment horizontal="center" vertical="center"/>
    </xf>
    <xf numFmtId="43" fontId="67" fillId="41" borderId="0" xfId="435" applyFont="1" applyFill="1" applyAlignment="1" applyProtection="1">
      <alignment horizontal="center" vertical="center"/>
    </xf>
    <xf numFmtId="43" fontId="67" fillId="0" borderId="13" xfId="435" applyFont="1" applyBorder="1" applyAlignment="1">
      <alignment horizontal="center" vertical="center"/>
    </xf>
    <xf numFmtId="43" fontId="67" fillId="0" borderId="0" xfId="435" applyFont="1" applyAlignment="1">
      <alignment horizontal="center" vertical="center"/>
    </xf>
    <xf numFmtId="43" fontId="66" fillId="41" borderId="0" xfId="435" applyFont="1" applyFill="1" applyAlignment="1" applyProtection="1">
      <alignment horizontal="center" vertical="center" wrapText="1"/>
    </xf>
    <xf numFmtId="43" fontId="67" fillId="41" borderId="0" xfId="435" applyFont="1" applyFill="1" applyAlignment="1" applyProtection="1">
      <alignment horizontal="center" vertical="center" wrapText="1"/>
    </xf>
    <xf numFmtId="43" fontId="67" fillId="41" borderId="0" xfId="435" applyFont="1" applyFill="1" applyAlignment="1">
      <alignment horizontal="center" vertical="center"/>
    </xf>
    <xf numFmtId="43" fontId="66" fillId="39" borderId="11" xfId="435" applyFont="1" applyFill="1" applyBorder="1" applyAlignment="1">
      <alignment horizontal="center" vertical="center"/>
    </xf>
    <xf numFmtId="0" fontId="67" fillId="41" borderId="0" xfId="0" applyFont="1" applyFill="1"/>
    <xf numFmtId="0" fontId="66" fillId="39" borderId="12" xfId="0" applyFont="1" applyFill="1" applyBorder="1" applyAlignment="1">
      <alignment horizontal="center" wrapText="1"/>
    </xf>
    <xf numFmtId="0" fontId="65" fillId="41" borderId="0" xfId="427" applyNumberFormat="1" applyFont="1" applyFill="1" applyBorder="1" applyAlignment="1" applyProtection="1">
      <alignment vertical="center"/>
    </xf>
    <xf numFmtId="0" fontId="66" fillId="35" borderId="13" xfId="0" applyFont="1" applyFill="1" applyBorder="1" applyAlignment="1">
      <alignment horizontal="center" vertical="center" wrapText="1"/>
    </xf>
    <xf numFmtId="0" fontId="66" fillId="0" borderId="0" xfId="0" applyFont="1" applyFill="1" applyBorder="1" applyAlignment="1">
      <alignment vertical="center"/>
    </xf>
    <xf numFmtId="0" fontId="65" fillId="41" borderId="0" xfId="427" applyNumberFormat="1" applyFont="1" applyFill="1" applyBorder="1" applyAlignment="1" applyProtection="1">
      <alignment horizontal="left" vertical="center"/>
    </xf>
    <xf numFmtId="0" fontId="66" fillId="41" borderId="0" xfId="429" applyFont="1" applyFill="1" applyAlignment="1" applyProtection="1">
      <alignment horizontal="left"/>
    </xf>
    <xf numFmtId="43" fontId="69" fillId="0" borderId="13" xfId="435" applyFont="1" applyFill="1" applyBorder="1" applyAlignment="1">
      <alignment vertical="center" wrapText="1"/>
    </xf>
    <xf numFmtId="14" fontId="65" fillId="41" borderId="0" xfId="427" applyNumberFormat="1" applyFont="1" applyFill="1" applyBorder="1" applyAlignment="1" applyProtection="1">
      <alignment vertical="center"/>
    </xf>
    <xf numFmtId="14" fontId="70" fillId="41" borderId="0" xfId="427" applyNumberFormat="1" applyFont="1" applyFill="1" applyBorder="1" applyAlignment="1" applyProtection="1">
      <alignment horizontal="left" vertical="center"/>
    </xf>
    <xf numFmtId="14" fontId="67" fillId="41" borderId="0" xfId="0" applyNumberFormat="1" applyFont="1" applyFill="1" applyAlignment="1">
      <alignment horizontal="center" vertical="center"/>
    </xf>
    <xf numFmtId="14" fontId="67" fillId="0" borderId="0" xfId="0" applyNumberFormat="1" applyFont="1" applyAlignment="1">
      <alignment horizontal="center" vertical="center"/>
    </xf>
    <xf numFmtId="40" fontId="65" fillId="41" borderId="0" xfId="427" applyNumberFormat="1" applyFont="1" applyFill="1" applyBorder="1" applyAlignment="1" applyProtection="1">
      <alignment vertical="center"/>
    </xf>
    <xf numFmtId="0" fontId="66" fillId="41" borderId="0" xfId="429" applyFont="1" applyFill="1" applyAlignment="1" applyProtection="1"/>
    <xf numFmtId="43" fontId="65" fillId="41" borderId="0" xfId="435" applyFont="1" applyFill="1" applyBorder="1" applyAlignment="1" applyProtection="1">
      <alignment vertical="center"/>
    </xf>
    <xf numFmtId="43" fontId="66" fillId="41" borderId="0" xfId="435" applyFont="1" applyFill="1" applyAlignment="1" applyProtection="1"/>
    <xf numFmtId="43" fontId="66" fillId="41" borderId="0" xfId="435" applyFont="1" applyFill="1" applyAlignment="1" applyProtection="1">
      <alignment horizontal="left" vertical="center"/>
    </xf>
    <xf numFmtId="43" fontId="66" fillId="41" borderId="0" xfId="435" applyFont="1" applyFill="1" applyAlignment="1" applyProtection="1">
      <alignment horizontal="center"/>
    </xf>
    <xf numFmtId="43" fontId="38" fillId="0" borderId="0" xfId="435" applyFont="1" applyFill="1" applyAlignment="1" applyProtection="1">
      <alignment horizontal="center" vertical="center"/>
    </xf>
    <xf numFmtId="43" fontId="65" fillId="35" borderId="13" xfId="435" applyFont="1" applyFill="1" applyBorder="1" applyAlignment="1" applyProtection="1">
      <alignment horizontal="center" vertical="center"/>
      <protection locked="0"/>
    </xf>
    <xf numFmtId="43" fontId="67" fillId="0" borderId="13" xfId="435" applyFont="1" applyBorder="1" applyAlignment="1" applyProtection="1">
      <alignment vertical="center"/>
      <protection locked="0"/>
    </xf>
    <xf numFmtId="43" fontId="67" fillId="0" borderId="0" xfId="435" applyFont="1" applyAlignment="1" applyProtection="1">
      <alignment vertical="center"/>
      <protection locked="0"/>
    </xf>
    <xf numFmtId="0" fontId="65" fillId="41" borderId="0" xfId="427" applyNumberFormat="1" applyFont="1" applyFill="1" applyBorder="1" applyAlignment="1" applyProtection="1">
      <alignment horizontal="center" vertical="center"/>
    </xf>
    <xf numFmtId="0" fontId="70" fillId="41" borderId="0" xfId="427" applyFont="1" applyFill="1" applyBorder="1" applyAlignment="1" applyProtection="1">
      <alignment horizontal="center" vertical="center"/>
    </xf>
    <xf numFmtId="43" fontId="67" fillId="0" borderId="13" xfId="435" applyFont="1" applyFill="1" applyBorder="1" applyAlignment="1">
      <alignment vertical="center" wrapText="1"/>
    </xf>
    <xf numFmtId="43" fontId="66" fillId="0" borderId="0" xfId="435" applyFont="1" applyFill="1" applyAlignment="1" applyProtection="1">
      <alignment horizontal="center" vertical="center"/>
    </xf>
    <xf numFmtId="43" fontId="67" fillId="0" borderId="0" xfId="435" applyFont="1" applyAlignment="1" applyProtection="1">
      <alignment vertical="center"/>
    </xf>
    <xf numFmtId="43" fontId="65" fillId="34" borderId="13" xfId="435" applyFont="1" applyFill="1" applyBorder="1" applyAlignment="1" applyProtection="1">
      <alignment horizontal="center" vertical="center"/>
      <protection locked="0"/>
    </xf>
    <xf numFmtId="43" fontId="70" fillId="41" borderId="0" xfId="435" applyFont="1" applyFill="1" applyBorder="1" applyAlignment="1" applyProtection="1">
      <alignment horizontal="left" vertical="center"/>
    </xf>
    <xf numFmtId="43" fontId="69" fillId="0" borderId="13" xfId="435" applyFont="1" applyFill="1" applyBorder="1" applyAlignment="1" applyProtection="1">
      <alignment horizontal="right" vertical="center"/>
    </xf>
    <xf numFmtId="43" fontId="69" fillId="0" borderId="13" xfId="435" applyFont="1" applyFill="1" applyBorder="1" applyAlignment="1" applyProtection="1">
      <alignment horizontal="center" vertical="center"/>
    </xf>
    <xf numFmtId="43" fontId="69" fillId="0" borderId="13" xfId="435" applyFont="1" applyFill="1" applyBorder="1" applyAlignment="1" applyProtection="1">
      <alignment horizontal="center" vertical="center" wrapText="1"/>
    </xf>
    <xf numFmtId="0" fontId="65" fillId="41" borderId="0" xfId="427" applyNumberFormat="1" applyFont="1" applyFill="1" applyBorder="1" applyAlignment="1" applyProtection="1">
      <alignment vertical="center" wrapText="1"/>
    </xf>
    <xf numFmtId="0" fontId="70" fillId="41" borderId="0" xfId="427" applyFont="1" applyFill="1" applyBorder="1" applyAlignment="1" applyProtection="1">
      <alignment horizontal="left" vertical="center" wrapText="1"/>
    </xf>
    <xf numFmtId="0" fontId="67" fillId="0" borderId="0" xfId="429" applyFont="1" applyAlignment="1" applyProtection="1">
      <alignment wrapText="1"/>
      <protection locked="0"/>
    </xf>
    <xf numFmtId="43" fontId="76" fillId="0" borderId="0" xfId="435" applyFont="1" applyBorder="1" applyAlignment="1" applyProtection="1">
      <alignment vertical="center"/>
    </xf>
    <xf numFmtId="43" fontId="76" fillId="0" borderId="0" xfId="435" applyFont="1" applyBorder="1" applyProtection="1">
      <protection locked="0"/>
    </xf>
    <xf numFmtId="43" fontId="42" fillId="0" borderId="0" xfId="435" applyFont="1" applyAlignment="1" applyProtection="1">
      <alignment horizontal="center"/>
      <protection locked="0"/>
    </xf>
    <xf numFmtId="0" fontId="66" fillId="39" borderId="11" xfId="0" applyFont="1" applyFill="1" applyBorder="1" applyAlignment="1">
      <alignment wrapText="1"/>
    </xf>
    <xf numFmtId="0" fontId="7" fillId="41" borderId="13" xfId="81" applyFont="1" applyFill="1" applyBorder="1" applyAlignment="1">
      <alignment horizontal="center" vertical="center"/>
    </xf>
    <xf numFmtId="0" fontId="7" fillId="41" borderId="13" xfId="81" applyFont="1" applyFill="1" applyBorder="1" applyAlignment="1">
      <alignment vertical="center" wrapText="1"/>
    </xf>
    <xf numFmtId="0" fontId="0" fillId="41" borderId="13" xfId="81" applyFont="1" applyFill="1" applyBorder="1" applyAlignment="1">
      <alignment horizontal="center" vertical="center" wrapText="1"/>
    </xf>
    <xf numFmtId="166" fontId="7" fillId="41" borderId="21" xfId="81" applyNumberFormat="1" applyFont="1" applyFill="1" applyBorder="1" applyAlignment="1">
      <alignment vertical="center"/>
    </xf>
    <xf numFmtId="0" fontId="7" fillId="41" borderId="0" xfId="81" applyFont="1" applyFill="1" applyProtection="1">
      <protection locked="0"/>
    </xf>
    <xf numFmtId="43" fontId="7" fillId="41" borderId="0" xfId="435" applyFont="1" applyFill="1" applyProtection="1">
      <protection locked="0"/>
    </xf>
    <xf numFmtId="4" fontId="7" fillId="41" borderId="0" xfId="81" applyNumberFormat="1" applyFont="1" applyFill="1" applyProtection="1">
      <protection locked="0"/>
    </xf>
    <xf numFmtId="0" fontId="0" fillId="0" borderId="13" xfId="81" applyFont="1" applyFill="1" applyBorder="1" applyAlignment="1">
      <alignment vertical="center" wrapText="1"/>
    </xf>
    <xf numFmtId="43" fontId="7" fillId="0" borderId="0" xfId="81" applyNumberFormat="1" applyFont="1" applyProtection="1">
      <protection locked="0"/>
    </xf>
    <xf numFmtId="0" fontId="79" fillId="0" borderId="0" xfId="433" applyFont="1" applyAlignment="1" applyProtection="1">
      <alignment horizontal="right"/>
      <protection locked="0"/>
    </xf>
    <xf numFmtId="1" fontId="36" fillId="0" borderId="13" xfId="435" applyNumberFormat="1" applyFont="1" applyFill="1" applyBorder="1" applyAlignment="1">
      <alignment horizontal="center" vertical="center"/>
    </xf>
    <xf numFmtId="0" fontId="67" fillId="0" borderId="13" xfId="0" applyFont="1" applyFill="1" applyBorder="1" applyAlignment="1">
      <alignment horizontal="center" vertical="center"/>
    </xf>
    <xf numFmtId="0" fontId="67" fillId="0" borderId="0" xfId="0" applyFont="1" applyFill="1" applyBorder="1" applyAlignment="1">
      <alignment horizontal="center" vertical="center"/>
    </xf>
    <xf numFmtId="0" fontId="67" fillId="0" borderId="0" xfId="0" applyFont="1" applyBorder="1" applyAlignment="1">
      <alignment horizontal="center" vertical="center"/>
    </xf>
    <xf numFmtId="0" fontId="67" fillId="0" borderId="0" xfId="0" applyFont="1" applyBorder="1" applyAlignment="1">
      <alignment horizontal="center" vertical="center" wrapText="1"/>
    </xf>
    <xf numFmtId="0" fontId="67" fillId="0" borderId="0" xfId="0" applyFont="1" applyBorder="1" applyAlignment="1">
      <alignment horizontal="left" vertical="center" wrapText="1"/>
    </xf>
    <xf numFmtId="43" fontId="67" fillId="0" borderId="0" xfId="435" applyFont="1" applyBorder="1" applyAlignment="1">
      <alignment horizontal="center" vertical="center"/>
    </xf>
    <xf numFmtId="0" fontId="67" fillId="0" borderId="0" xfId="433" applyFont="1" applyBorder="1" applyAlignment="1" applyProtection="1">
      <alignment horizontal="center"/>
      <protection locked="0"/>
    </xf>
    <xf numFmtId="0" fontId="67" fillId="0" borderId="0" xfId="433" applyFont="1" applyBorder="1" applyAlignment="1" applyProtection="1">
      <alignment wrapText="1"/>
      <protection locked="0"/>
    </xf>
    <xf numFmtId="43" fontId="67" fillId="0" borderId="0" xfId="435" applyFont="1" applyBorder="1" applyAlignment="1" applyProtection="1">
      <alignment vertical="center"/>
      <protection locked="0"/>
    </xf>
    <xf numFmtId="43" fontId="66" fillId="34" borderId="13" xfId="435" applyFont="1" applyFill="1" applyBorder="1" applyAlignment="1">
      <alignment horizontal="center" vertical="center" wrapText="1"/>
    </xf>
    <xf numFmtId="0" fontId="66" fillId="35" borderId="13" xfId="0" applyFont="1" applyFill="1" applyBorder="1" applyAlignment="1">
      <alignment horizontal="center" vertical="center"/>
    </xf>
    <xf numFmtId="14" fontId="67" fillId="0" borderId="0" xfId="0" applyNumberFormat="1" applyFont="1" applyBorder="1" applyAlignment="1">
      <alignment horizontal="center" vertical="center"/>
    </xf>
    <xf numFmtId="0" fontId="67" fillId="0" borderId="0" xfId="0" applyFont="1" applyBorder="1" applyAlignment="1">
      <alignment vertical="center"/>
    </xf>
    <xf numFmtId="0" fontId="67" fillId="0" borderId="0" xfId="0" applyFont="1" applyBorder="1" applyAlignment="1">
      <alignment wrapText="1"/>
    </xf>
    <xf numFmtId="0" fontId="66" fillId="34" borderId="13" xfId="0" applyFont="1" applyFill="1" applyBorder="1" applyAlignment="1">
      <alignment horizontal="center" vertical="center"/>
    </xf>
    <xf numFmtId="0" fontId="50" fillId="41" borderId="0" xfId="0" applyFont="1" applyFill="1" applyBorder="1" applyAlignment="1" applyProtection="1">
      <alignment horizontal="justify" vertical="center" wrapText="1"/>
    </xf>
    <xf numFmtId="0" fontId="50" fillId="41" borderId="34" xfId="0" applyFont="1" applyFill="1" applyBorder="1"/>
    <xf numFmtId="0" fontId="51" fillId="41" borderId="27" xfId="0" applyFont="1" applyFill="1" applyBorder="1" applyAlignment="1" applyProtection="1">
      <alignment horizontal="justify" vertical="top" wrapText="1"/>
    </xf>
    <xf numFmtId="14" fontId="75" fillId="0" borderId="0" xfId="0" applyNumberFormat="1" applyFont="1" applyFill="1" applyBorder="1" applyAlignment="1">
      <alignment horizontal="center" vertical="center"/>
    </xf>
    <xf numFmtId="0" fontId="69" fillId="0" borderId="0" xfId="0" applyFont="1" applyBorder="1" applyAlignment="1">
      <alignment horizontal="center" vertical="center"/>
    </xf>
    <xf numFmtId="0" fontId="0" fillId="0" borderId="0" xfId="81" applyFont="1" applyAlignment="1" applyProtection="1">
      <alignment horizontal="center" vertical="center" wrapText="1"/>
      <protection locked="0"/>
    </xf>
    <xf numFmtId="0" fontId="0" fillId="0" borderId="13" xfId="81" applyFont="1" applyBorder="1" applyAlignment="1" applyProtection="1">
      <alignment horizontal="center" vertical="center" wrapText="1"/>
      <protection locked="0"/>
    </xf>
    <xf numFmtId="0" fontId="65" fillId="41" borderId="0" xfId="437" applyNumberFormat="1" applyFont="1" applyFill="1" applyBorder="1" applyAlignment="1" applyProtection="1">
      <alignment vertical="center"/>
    </xf>
    <xf numFmtId="0" fontId="2" fillId="41" borderId="0" xfId="437" applyFont="1" applyFill="1" applyAlignment="1">
      <alignment vertical="center" wrapText="1"/>
    </xf>
    <xf numFmtId="0" fontId="2" fillId="41" borderId="0" xfId="437" applyFont="1" applyFill="1" applyAlignment="1">
      <alignment horizontal="center" vertical="center"/>
    </xf>
    <xf numFmtId="43" fontId="2" fillId="41" borderId="0" xfId="438" applyFont="1" applyFill="1" applyAlignment="1">
      <alignment vertical="center"/>
    </xf>
    <xf numFmtId="0" fontId="2" fillId="41" borderId="0" xfId="437" applyFont="1" applyFill="1" applyAlignment="1">
      <alignment vertical="center"/>
    </xf>
    <xf numFmtId="0" fontId="70" fillId="41" borderId="0" xfId="437" applyFont="1" applyFill="1" applyBorder="1" applyAlignment="1" applyProtection="1">
      <alignment horizontal="left" vertical="center"/>
    </xf>
    <xf numFmtId="0" fontId="31" fillId="42" borderId="13" xfId="437" applyFont="1" applyFill="1" applyBorder="1" applyAlignment="1">
      <alignment horizontal="center" vertical="center" wrapText="1"/>
    </xf>
    <xf numFmtId="0" fontId="31" fillId="35" borderId="13" xfId="437" applyFont="1" applyFill="1" applyBorder="1" applyAlignment="1">
      <alignment horizontal="center" vertical="center"/>
    </xf>
    <xf numFmtId="0" fontId="31" fillId="35" borderId="13" xfId="437" applyFont="1" applyFill="1" applyBorder="1" applyAlignment="1">
      <alignment horizontal="center" vertical="center" wrapText="1"/>
    </xf>
    <xf numFmtId="43" fontId="31" fillId="42" borderId="13" xfId="438" applyFont="1" applyFill="1" applyBorder="1" applyAlignment="1">
      <alignment horizontal="center" vertical="center"/>
    </xf>
    <xf numFmtId="0" fontId="31" fillId="41" borderId="0" xfId="437" applyFont="1" applyFill="1" applyAlignment="1">
      <alignment vertical="center"/>
    </xf>
    <xf numFmtId="0" fontId="2" fillId="41" borderId="13" xfId="437" applyFont="1" applyFill="1" applyBorder="1" applyAlignment="1">
      <alignment horizontal="center" vertical="center"/>
    </xf>
    <xf numFmtId="0" fontId="2" fillId="41" borderId="13" xfId="437" applyFont="1" applyFill="1" applyBorder="1" applyAlignment="1">
      <alignment vertical="center" wrapText="1"/>
    </xf>
    <xf numFmtId="43" fontId="2" fillId="41" borderId="13" xfId="438" applyFont="1" applyFill="1" applyBorder="1" applyAlignment="1">
      <alignment vertical="center"/>
    </xf>
    <xf numFmtId="0" fontId="2" fillId="41" borderId="0" xfId="437" applyFont="1" applyFill="1" applyBorder="1" applyAlignment="1">
      <alignment horizontal="center" vertical="center"/>
    </xf>
    <xf numFmtId="0" fontId="2" fillId="41" borderId="0" xfId="437" applyFont="1" applyFill="1" applyBorder="1" applyAlignment="1">
      <alignment vertical="center" wrapText="1"/>
    </xf>
    <xf numFmtId="43" fontId="31" fillId="41" borderId="39" xfId="438" applyFont="1" applyFill="1" applyBorder="1" applyAlignment="1">
      <alignment vertical="center"/>
    </xf>
    <xf numFmtId="0" fontId="66" fillId="34" borderId="13" xfId="0" applyFont="1" applyFill="1" applyBorder="1" applyAlignment="1">
      <alignment horizontal="center" vertical="center" wrapText="1"/>
    </xf>
    <xf numFmtId="0" fontId="66" fillId="35" borderId="13" xfId="0" applyFont="1" applyFill="1" applyBorder="1" applyAlignment="1">
      <alignment horizontal="center" vertical="center"/>
    </xf>
    <xf numFmtId="43" fontId="66" fillId="34" borderId="13" xfId="435" applyFont="1" applyFill="1" applyBorder="1" applyAlignment="1">
      <alignment horizontal="center" vertical="center" wrapText="1"/>
    </xf>
    <xf numFmtId="43" fontId="67" fillId="0" borderId="0" xfId="435" applyFont="1" applyBorder="1" applyAlignment="1" applyProtection="1">
      <alignment horizontal="right"/>
      <protection locked="0"/>
    </xf>
    <xf numFmtId="43" fontId="66" fillId="39" borderId="18" xfId="435" applyFont="1" applyFill="1" applyBorder="1" applyAlignment="1">
      <alignment horizontal="center" vertical="center"/>
    </xf>
    <xf numFmtId="0" fontId="66" fillId="0" borderId="0" xfId="0" applyFont="1" applyBorder="1" applyAlignment="1">
      <alignment horizontal="center" vertical="center"/>
    </xf>
    <xf numFmtId="0" fontId="80" fillId="0" borderId="0" xfId="0" applyFont="1" applyBorder="1" applyAlignment="1">
      <alignment horizontal="center" vertical="center"/>
    </xf>
    <xf numFmtId="0" fontId="67" fillId="0" borderId="0" xfId="433" applyFont="1" applyBorder="1" applyAlignment="1" applyProtection="1">
      <alignment vertical="center"/>
      <protection locked="0"/>
    </xf>
    <xf numFmtId="0" fontId="66" fillId="0" borderId="0" xfId="0" applyFont="1" applyBorder="1" applyAlignment="1">
      <alignment horizontal="center" vertical="center" wrapText="1"/>
    </xf>
    <xf numFmtId="0" fontId="66" fillId="0" borderId="0" xfId="0" applyFont="1" applyBorder="1" applyAlignment="1">
      <alignment vertical="center" wrapText="1"/>
    </xf>
    <xf numFmtId="43" fontId="66" fillId="0" borderId="0" xfId="435" applyFont="1" applyBorder="1" applyAlignment="1">
      <alignment vertical="center"/>
    </xf>
    <xf numFmtId="43" fontId="66" fillId="0" borderId="40" xfId="435" applyFont="1" applyBorder="1" applyAlignment="1">
      <alignment vertical="center"/>
    </xf>
    <xf numFmtId="0" fontId="66" fillId="0" borderId="0" xfId="429" applyFont="1" applyFill="1" applyBorder="1" applyAlignment="1" applyProtection="1">
      <alignment horizontal="center" vertical="center"/>
      <protection locked="0"/>
    </xf>
    <xf numFmtId="0" fontId="67" fillId="0" borderId="0" xfId="429" applyFont="1" applyFill="1" applyBorder="1" applyAlignment="1" applyProtection="1">
      <alignment horizontal="center" vertical="center"/>
      <protection locked="0"/>
    </xf>
    <xf numFmtId="0" fontId="13" fillId="0" borderId="0" xfId="1" applyFont="1" applyFill="1" applyAlignment="1" applyProtection="1">
      <alignment horizontal="center"/>
    </xf>
    <xf numFmtId="0" fontId="66" fillId="0" borderId="0" xfId="0" applyFont="1" applyFill="1" applyBorder="1" applyAlignment="1">
      <alignment horizontal="center" vertical="center"/>
    </xf>
    <xf numFmtId="0" fontId="66" fillId="34" borderId="13" xfId="0" applyFont="1" applyFill="1" applyBorder="1" applyAlignment="1">
      <alignment horizontal="center" vertical="center" wrapText="1"/>
    </xf>
    <xf numFmtId="0" fontId="82" fillId="0" borderId="0" xfId="0" applyFont="1" applyFill="1" applyBorder="1" applyAlignment="1">
      <alignment horizontal="center" vertical="center"/>
    </xf>
    <xf numFmtId="0" fontId="66" fillId="41" borderId="0" xfId="429" applyFont="1" applyFill="1" applyAlignment="1" applyProtection="1">
      <alignment horizontal="center" vertical="center" wrapText="1"/>
    </xf>
    <xf numFmtId="0" fontId="67" fillId="41" borderId="0" xfId="429" applyFont="1" applyFill="1" applyAlignment="1" applyProtection="1">
      <alignment horizontal="center" vertical="center" wrapText="1"/>
    </xf>
    <xf numFmtId="0" fontId="67" fillId="0" borderId="13" xfId="0" applyFont="1" applyBorder="1" applyAlignment="1">
      <alignment vertical="center" wrapText="1"/>
    </xf>
    <xf numFmtId="0" fontId="67" fillId="0" borderId="0" xfId="0" applyFont="1" applyBorder="1" applyAlignment="1">
      <alignment vertical="center" wrapText="1"/>
    </xf>
    <xf numFmtId="0" fontId="67" fillId="0" borderId="0" xfId="0" applyFont="1" applyAlignment="1">
      <alignment vertical="center" wrapText="1"/>
    </xf>
    <xf numFmtId="0" fontId="27" fillId="41" borderId="0" xfId="437" applyFont="1" applyFill="1" applyBorder="1" applyAlignment="1">
      <alignment horizontal="left" vertical="center"/>
    </xf>
    <xf numFmtId="43" fontId="2" fillId="41" borderId="18" xfId="438" applyFont="1" applyFill="1" applyBorder="1" applyAlignment="1">
      <alignment vertical="center"/>
    </xf>
    <xf numFmtId="43" fontId="2" fillId="41" borderId="15" xfId="438" applyFont="1" applyFill="1" applyBorder="1" applyAlignment="1">
      <alignment vertical="center"/>
    </xf>
    <xf numFmtId="0" fontId="55" fillId="0" borderId="0" xfId="1" applyFont="1" applyFill="1" applyAlignment="1" applyProtection="1">
      <alignment horizontal="center" vertical="top" wrapText="1"/>
    </xf>
    <xf numFmtId="43" fontId="69" fillId="0" borderId="0" xfId="435" applyFont="1" applyFill="1" applyBorder="1" applyAlignment="1" applyProtection="1">
      <alignment horizontal="center" vertical="center" wrapText="1"/>
    </xf>
    <xf numFmtId="0" fontId="7" fillId="35" borderId="13" xfId="81" applyFont="1" applyFill="1" applyBorder="1" applyAlignment="1">
      <alignment horizontal="center" vertical="center"/>
    </xf>
    <xf numFmtId="0" fontId="7" fillId="35" borderId="41" xfId="81" applyFont="1" applyFill="1" applyBorder="1" applyAlignment="1">
      <alignment horizontal="center" vertical="center"/>
    </xf>
    <xf numFmtId="0" fontId="7" fillId="35" borderId="42" xfId="81" applyFont="1" applyFill="1" applyBorder="1" applyAlignment="1">
      <alignment horizontal="center" vertical="center"/>
    </xf>
    <xf numFmtId="0" fontId="47" fillId="35" borderId="13" xfId="81" applyFont="1" applyFill="1" applyBorder="1" applyAlignment="1">
      <alignment horizontal="center" vertical="center"/>
    </xf>
    <xf numFmtId="0" fontId="1" fillId="41" borderId="13" xfId="437" applyFont="1" applyFill="1" applyBorder="1" applyAlignment="1">
      <alignment horizontal="center" vertical="center"/>
    </xf>
    <xf numFmtId="0" fontId="83" fillId="41" borderId="0" xfId="427" applyFont="1" applyFill="1" applyBorder="1" applyAlignment="1" applyProtection="1">
      <alignment horizontal="left" vertical="center"/>
    </xf>
    <xf numFmtId="0" fontId="70" fillId="41" borderId="0" xfId="429" applyFont="1" applyFill="1" applyAlignment="1" applyProtection="1">
      <alignment horizontal="left" vertical="center"/>
    </xf>
    <xf numFmtId="0" fontId="69" fillId="0" borderId="13" xfId="0" applyNumberFormat="1" applyFont="1" applyBorder="1" applyAlignment="1">
      <alignment horizontal="center" vertical="center"/>
    </xf>
    <xf numFmtId="0" fontId="69" fillId="0" borderId="13" xfId="0" applyFont="1" applyBorder="1" applyAlignment="1">
      <alignment horizontal="center" vertical="center" wrapText="1"/>
    </xf>
    <xf numFmtId="0" fontId="69" fillId="0" borderId="13" xfId="0" applyFont="1" applyBorder="1" applyAlignment="1">
      <alignment horizontal="left" vertical="center" wrapText="1"/>
    </xf>
    <xf numFmtId="43" fontId="69" fillId="0" borderId="13" xfId="435" applyFont="1" applyBorder="1" applyAlignment="1">
      <alignment horizontal="right" vertical="center"/>
    </xf>
    <xf numFmtId="43" fontId="67" fillId="0" borderId="13" xfId="34" applyFont="1" applyBorder="1" applyAlignment="1">
      <alignment vertical="center"/>
    </xf>
    <xf numFmtId="0" fontId="36" fillId="0" borderId="13" xfId="0" applyFont="1" applyFill="1" applyBorder="1" applyAlignment="1">
      <alignment horizontal="center" vertical="center" wrapText="1"/>
    </xf>
    <xf numFmtId="0" fontId="36" fillId="0" borderId="13" xfId="0" applyFont="1" applyFill="1" applyBorder="1" applyAlignment="1">
      <alignment vertical="center" wrapText="1"/>
    </xf>
    <xf numFmtId="167" fontId="48" fillId="0" borderId="10" xfId="430" applyNumberFormat="1" applyFont="1" applyFill="1" applyBorder="1" applyAlignment="1" applyProtection="1">
      <alignment horizontal="right" vertical="center"/>
    </xf>
    <xf numFmtId="167" fontId="48" fillId="0" borderId="11" xfId="430" applyNumberFormat="1" applyFont="1" applyFill="1" applyBorder="1" applyAlignment="1" applyProtection="1">
      <alignment horizontal="right" vertical="center"/>
    </xf>
    <xf numFmtId="167" fontId="48" fillId="0" borderId="12" xfId="430" applyNumberFormat="1" applyFont="1" applyFill="1" applyBorder="1" applyAlignment="1" applyProtection="1">
      <alignment horizontal="right" vertical="center"/>
    </xf>
    <xf numFmtId="0" fontId="9" fillId="0" borderId="10" xfId="1" applyFont="1" applyFill="1" applyBorder="1" applyAlignment="1" applyProtection="1">
      <alignment horizontal="left"/>
      <protection locked="0"/>
    </xf>
    <xf numFmtId="0" fontId="9" fillId="0" borderId="11" xfId="1" applyFont="1" applyFill="1" applyBorder="1" applyAlignment="1" applyProtection="1">
      <alignment horizontal="left"/>
      <protection locked="0"/>
    </xf>
    <xf numFmtId="0" fontId="9" fillId="0" borderId="12" xfId="1" applyFont="1" applyFill="1" applyBorder="1" applyAlignment="1" applyProtection="1">
      <alignment horizontal="left"/>
      <protection locked="0"/>
    </xf>
    <xf numFmtId="0" fontId="10" fillId="0" borderId="10" xfId="1" applyFont="1" applyFill="1" applyBorder="1" applyAlignment="1" applyProtection="1">
      <alignment horizontal="left"/>
      <protection locked="0"/>
    </xf>
    <xf numFmtId="0" fontId="10" fillId="0" borderId="11" xfId="1" applyFont="1" applyFill="1" applyBorder="1" applyAlignment="1" applyProtection="1">
      <alignment horizontal="left"/>
      <protection locked="0"/>
    </xf>
    <xf numFmtId="0" fontId="10" fillId="0" borderId="12" xfId="1" applyFont="1" applyFill="1" applyBorder="1" applyAlignment="1" applyProtection="1">
      <alignment horizontal="left"/>
      <protection locked="0"/>
    </xf>
    <xf numFmtId="0" fontId="11" fillId="0" borderId="0" xfId="1" applyFont="1" applyFill="1" applyAlignment="1" applyProtection="1">
      <alignment horizontal="center"/>
    </xf>
    <xf numFmtId="0" fontId="11" fillId="0" borderId="0" xfId="1" applyFont="1" applyFill="1" applyAlignment="1" applyProtection="1">
      <alignment horizontal="center" wrapText="1"/>
    </xf>
    <xf numFmtId="0" fontId="34" fillId="0" borderId="0" xfId="1" applyFont="1" applyFill="1" applyAlignment="1" applyProtection="1">
      <alignment horizontal="justify" vertical="top" wrapText="1"/>
    </xf>
    <xf numFmtId="0" fontId="9" fillId="33" borderId="13" xfId="1" applyFont="1" applyFill="1" applyBorder="1" applyAlignment="1" applyProtection="1">
      <alignment horizontal="center" vertical="center" wrapText="1"/>
    </xf>
    <xf numFmtId="0" fontId="9" fillId="33" borderId="19" xfId="1" applyFont="1" applyFill="1" applyBorder="1" applyAlignment="1" applyProtection="1">
      <alignment horizontal="center" vertical="center" wrapText="1"/>
    </xf>
    <xf numFmtId="0" fontId="9" fillId="33" borderId="18" xfId="1" applyFont="1" applyFill="1" applyBorder="1" applyAlignment="1" applyProtection="1">
      <alignment horizontal="center" vertical="center" wrapText="1"/>
    </xf>
    <xf numFmtId="0" fontId="9" fillId="33" borderId="17" xfId="1" applyFont="1" applyFill="1" applyBorder="1" applyAlignment="1" applyProtection="1">
      <alignment horizontal="center" vertical="center" wrapText="1"/>
    </xf>
    <xf numFmtId="0" fontId="9" fillId="33" borderId="16" xfId="1" applyFont="1" applyFill="1" applyBorder="1" applyAlignment="1" applyProtection="1">
      <alignment horizontal="center" vertical="center" wrapText="1"/>
    </xf>
    <xf numFmtId="0" fontId="9" fillId="33" borderId="15" xfId="1" applyFont="1" applyFill="1" applyBorder="1" applyAlignment="1" applyProtection="1">
      <alignment horizontal="center" vertical="center" wrapText="1"/>
    </xf>
    <xf numFmtId="0" fontId="9" fillId="33" borderId="14" xfId="1" applyFont="1" applyFill="1" applyBorder="1" applyAlignment="1" applyProtection="1">
      <alignment horizontal="center" vertical="center" wrapText="1"/>
    </xf>
    <xf numFmtId="14" fontId="35" fillId="0" borderId="10" xfId="1" applyNumberFormat="1" applyFont="1" applyFill="1" applyBorder="1" applyAlignment="1" applyProtection="1">
      <alignment horizontal="center"/>
      <protection locked="0"/>
    </xf>
    <xf numFmtId="0" fontId="35" fillId="0" borderId="11" xfId="1" applyFont="1" applyFill="1" applyBorder="1" applyAlignment="1" applyProtection="1">
      <alignment horizontal="center"/>
      <protection locked="0"/>
    </xf>
    <xf numFmtId="0" fontId="35" fillId="0" borderId="12" xfId="1" applyFont="1" applyFill="1" applyBorder="1" applyAlignment="1" applyProtection="1">
      <alignment horizontal="center"/>
      <protection locked="0"/>
    </xf>
    <xf numFmtId="0" fontId="9" fillId="33" borderId="13" xfId="1" applyFont="1" applyFill="1" applyBorder="1" applyAlignment="1" applyProtection="1">
      <alignment horizontal="center" vertical="top" wrapText="1"/>
    </xf>
    <xf numFmtId="0" fontId="32" fillId="33" borderId="13" xfId="1" applyFont="1" applyFill="1" applyBorder="1" applyAlignment="1" applyProtection="1">
      <alignment horizontal="center" vertical="top" wrapText="1"/>
    </xf>
    <xf numFmtId="0" fontId="35" fillId="0" borderId="10" xfId="1" applyFont="1" applyFill="1" applyBorder="1" applyAlignment="1" applyProtection="1">
      <alignment horizontal="center"/>
      <protection locked="0"/>
    </xf>
    <xf numFmtId="0" fontId="35" fillId="0" borderId="18" xfId="1" applyFont="1" applyFill="1" applyBorder="1" applyAlignment="1" applyProtection="1">
      <alignment horizontal="center"/>
      <protection locked="0"/>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0" xfId="1" applyFont="1" applyFill="1" applyBorder="1" applyAlignment="1" applyProtection="1">
      <alignment horizontal="left" vertical="center" wrapText="1"/>
    </xf>
    <xf numFmtId="0" fontId="8" fillId="0" borderId="11" xfId="1" applyFont="1" applyFill="1" applyBorder="1" applyAlignment="1" applyProtection="1">
      <alignment horizontal="left" vertical="center" wrapText="1"/>
    </xf>
    <xf numFmtId="0" fontId="8" fillId="0" borderId="12" xfId="1" applyFont="1" applyFill="1" applyBorder="1" applyAlignment="1" applyProtection="1">
      <alignment horizontal="left" vertical="center" wrapText="1"/>
    </xf>
    <xf numFmtId="0" fontId="8" fillId="0" borderId="10" xfId="1" applyFont="1" applyFill="1" applyBorder="1" applyAlignment="1" applyProtection="1">
      <alignment horizontal="center" vertical="center" wrapText="1"/>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35" fillId="0" borderId="0" xfId="1" applyFont="1" applyFill="1" applyAlignment="1" applyProtection="1">
      <alignment horizontal="left" vertical="top" wrapText="1"/>
      <protection locked="0"/>
    </xf>
    <xf numFmtId="0" fontId="55" fillId="0" borderId="0" xfId="1" applyFont="1" applyFill="1" applyAlignment="1" applyProtection="1">
      <alignment horizontal="center" vertical="top" wrapText="1"/>
    </xf>
    <xf numFmtId="0" fontId="8" fillId="0" borderId="30" xfId="1" applyFont="1" applyFill="1" applyBorder="1" applyAlignment="1" applyProtection="1">
      <alignment horizontal="justify" vertical="top" wrapText="1"/>
      <protection locked="0"/>
    </xf>
    <xf numFmtId="0" fontId="8" fillId="0" borderId="31" xfId="1" applyFont="1" applyFill="1" applyBorder="1" applyAlignment="1" applyProtection="1">
      <alignment horizontal="justify" vertical="top" wrapText="1"/>
      <protection locked="0"/>
    </xf>
    <xf numFmtId="0" fontId="8" fillId="0" borderId="32" xfId="1" applyFont="1" applyFill="1" applyBorder="1" applyAlignment="1" applyProtection="1">
      <alignment horizontal="justify" vertical="top" wrapText="1"/>
      <protection locked="0"/>
    </xf>
    <xf numFmtId="0" fontId="8" fillId="0" borderId="33" xfId="1" applyFont="1" applyFill="1" applyBorder="1" applyAlignment="1" applyProtection="1">
      <alignment horizontal="justify" vertical="top" wrapText="1"/>
      <protection locked="0"/>
    </xf>
    <xf numFmtId="0" fontId="8" fillId="0" borderId="0" xfId="1" applyFont="1" applyFill="1" applyBorder="1" applyAlignment="1" applyProtection="1">
      <alignment horizontal="justify" vertical="top" wrapText="1"/>
      <protection locked="0"/>
    </xf>
    <xf numFmtId="0" fontId="8" fillId="0" borderId="34" xfId="1" applyFont="1" applyFill="1" applyBorder="1" applyAlignment="1" applyProtection="1">
      <alignment horizontal="justify" vertical="top" wrapText="1"/>
      <protection locked="0"/>
    </xf>
    <xf numFmtId="0" fontId="8" fillId="0" borderId="35" xfId="1" applyFont="1" applyFill="1" applyBorder="1" applyAlignment="1" applyProtection="1">
      <alignment horizontal="justify" vertical="top" wrapText="1"/>
      <protection locked="0"/>
    </xf>
    <xf numFmtId="0" fontId="8" fillId="0" borderId="36" xfId="1" applyFont="1" applyFill="1" applyBorder="1" applyAlignment="1" applyProtection="1">
      <alignment horizontal="justify" vertical="top" wrapText="1"/>
      <protection locked="0"/>
    </xf>
    <xf numFmtId="0" fontId="8" fillId="0" borderId="37" xfId="1" applyFont="1" applyFill="1" applyBorder="1" applyAlignment="1" applyProtection="1">
      <alignment horizontal="justify" vertical="top" wrapText="1"/>
      <protection locked="0"/>
    </xf>
    <xf numFmtId="0" fontId="9" fillId="0" borderId="0" xfId="1" applyFont="1" applyFill="1" applyAlignment="1" applyProtection="1">
      <alignment horizontal="center"/>
    </xf>
    <xf numFmtId="0" fontId="54" fillId="0" borderId="0" xfId="1" applyFont="1" applyFill="1" applyAlignment="1" applyProtection="1">
      <alignment horizontal="center"/>
    </xf>
    <xf numFmtId="0" fontId="81" fillId="0" borderId="10" xfId="1" applyFont="1" applyFill="1" applyBorder="1" applyAlignment="1" applyProtection="1">
      <alignment horizontal="center" vertical="center" wrapText="1"/>
    </xf>
    <xf numFmtId="0" fontId="81" fillId="0" borderId="11" xfId="1" applyFont="1" applyFill="1" applyBorder="1" applyAlignment="1" applyProtection="1">
      <alignment horizontal="center" vertical="center" wrapText="1"/>
    </xf>
    <xf numFmtId="0" fontId="81" fillId="0" borderId="12" xfId="1" applyFont="1" applyFill="1" applyBorder="1" applyAlignment="1" applyProtection="1">
      <alignment horizontal="center" vertical="center" wrapText="1"/>
    </xf>
    <xf numFmtId="0" fontId="8" fillId="0" borderId="0" xfId="1" applyFont="1" applyFill="1" applyAlignment="1" applyProtection="1">
      <alignment horizontal="justify" vertical="top" wrapText="1"/>
      <protection locked="0"/>
    </xf>
    <xf numFmtId="0" fontId="40" fillId="0" borderId="0" xfId="81" applyFont="1" applyAlignment="1" applyProtection="1">
      <alignment horizontal="center" vertical="center"/>
    </xf>
    <xf numFmtId="43" fontId="40" fillId="36" borderId="10" xfId="435" applyFont="1" applyFill="1" applyBorder="1" applyAlignment="1" applyProtection="1">
      <alignment horizontal="center" vertical="center"/>
    </xf>
    <xf numFmtId="43" fontId="40" fillId="36" borderId="11" xfId="435" applyFont="1" applyFill="1" applyBorder="1" applyAlignment="1" applyProtection="1">
      <alignment horizontal="center" vertical="center"/>
    </xf>
    <xf numFmtId="43" fontId="40" fillId="36" borderId="12" xfId="435" applyFont="1" applyFill="1" applyBorder="1" applyAlignment="1" applyProtection="1">
      <alignment horizontal="center" vertical="center"/>
    </xf>
    <xf numFmtId="43" fontId="40" fillId="37" borderId="15" xfId="435" applyFont="1" applyFill="1" applyBorder="1" applyAlignment="1" applyProtection="1">
      <alignment horizontal="center" vertical="center"/>
    </xf>
    <xf numFmtId="43" fontId="40" fillId="37" borderId="14" xfId="435" applyFont="1" applyFill="1" applyBorder="1" applyAlignment="1" applyProtection="1">
      <alignment horizontal="center" vertical="center"/>
    </xf>
    <xf numFmtId="0" fontId="66" fillId="0" borderId="0" xfId="0" applyFont="1" applyBorder="1" applyAlignment="1">
      <alignment horizontal="center" vertical="center" wrapText="1"/>
    </xf>
    <xf numFmtId="43" fontId="66" fillId="0" borderId="0" xfId="435" applyFont="1" applyBorder="1" applyAlignment="1">
      <alignment horizontal="center" vertical="center"/>
    </xf>
    <xf numFmtId="0" fontId="66" fillId="39" borderId="18" xfId="0" applyFont="1" applyFill="1" applyBorder="1" applyAlignment="1">
      <alignment horizontal="center" wrapText="1"/>
    </xf>
    <xf numFmtId="0" fontId="66" fillId="34" borderId="13" xfId="0" applyFont="1" applyFill="1" applyBorder="1" applyAlignment="1">
      <alignment horizontal="center" vertical="center" wrapText="1"/>
    </xf>
    <xf numFmtId="0" fontId="66" fillId="35" borderId="13" xfId="0" applyFont="1" applyFill="1" applyBorder="1" applyAlignment="1">
      <alignment horizontal="center" vertical="center"/>
    </xf>
    <xf numFmtId="43" fontId="66" fillId="34" borderId="13" xfId="435" applyFont="1" applyFill="1" applyBorder="1" applyAlignment="1">
      <alignment horizontal="center" vertical="center" wrapText="1"/>
    </xf>
    <xf numFmtId="0" fontId="66" fillId="35" borderId="10" xfId="0" applyFont="1" applyFill="1" applyBorder="1" applyAlignment="1">
      <alignment horizontal="center" vertical="center"/>
    </xf>
    <xf numFmtId="0" fontId="66" fillId="35" borderId="12" xfId="0" applyFont="1" applyFill="1" applyBorder="1" applyAlignment="1">
      <alignment horizontal="center" vertical="center"/>
    </xf>
    <xf numFmtId="43" fontId="66" fillId="0" borderId="0" xfId="435" applyFont="1" applyFill="1" applyBorder="1" applyAlignment="1">
      <alignment horizontal="center" vertical="center"/>
    </xf>
    <xf numFmtId="14" fontId="66" fillId="34" borderId="13" xfId="0" applyNumberFormat="1" applyFont="1" applyFill="1" applyBorder="1" applyAlignment="1">
      <alignment horizontal="center" vertical="center" wrapText="1"/>
    </xf>
    <xf numFmtId="0" fontId="66" fillId="39" borderId="13" xfId="0" applyFont="1" applyFill="1" applyBorder="1" applyAlignment="1">
      <alignment horizontal="center" wrapText="1"/>
    </xf>
    <xf numFmtId="0" fontId="66" fillId="0" borderId="0" xfId="0" applyFont="1" applyFill="1" applyBorder="1" applyAlignment="1">
      <alignment horizontal="center" vertical="center"/>
    </xf>
    <xf numFmtId="0" fontId="66" fillId="35" borderId="21" xfId="0" applyFont="1" applyFill="1" applyBorder="1" applyAlignment="1">
      <alignment horizontal="center" vertical="center"/>
    </xf>
    <xf numFmtId="0" fontId="66" fillId="39" borderId="11" xfId="0" applyFont="1" applyFill="1" applyBorder="1" applyAlignment="1">
      <alignment horizontal="center" wrapText="1"/>
    </xf>
    <xf numFmtId="0" fontId="66" fillId="39" borderId="12" xfId="0" applyFont="1" applyFill="1" applyBorder="1" applyAlignment="1">
      <alignment horizontal="center" wrapText="1"/>
    </xf>
    <xf numFmtId="43" fontId="65" fillId="35" borderId="13" xfId="435" applyFont="1" applyFill="1" applyBorder="1" applyAlignment="1" applyProtection="1">
      <alignment horizontal="center" vertical="center" wrapText="1"/>
      <protection locked="0"/>
    </xf>
  </cellXfs>
  <cellStyles count="439">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xfId="430" builtinId="8"/>
    <cellStyle name="Incorrecto 2" xfId="32"/>
    <cellStyle name="Millares" xfId="435" builtinId="3"/>
    <cellStyle name="Millares 10" xfId="428"/>
    <cellStyle name="Millares 11" xfId="436"/>
    <cellStyle name="Millares 2" xfId="33"/>
    <cellStyle name="Millares 2 2" xfId="34"/>
    <cellStyle name="Millares 2 2 2" xfId="438"/>
    <cellStyle name="Millares 3" xfId="35"/>
    <cellStyle name="Millares 4" xfId="36"/>
    <cellStyle name="Millares 5" xfId="37"/>
    <cellStyle name="Millares 6" xfId="38"/>
    <cellStyle name="Millares 7" xfId="39"/>
    <cellStyle name="Millares 7 2" xfId="40"/>
    <cellStyle name="Millares 7 2 2" xfId="41"/>
    <cellStyle name="Millares 7 2 2 2" xfId="42"/>
    <cellStyle name="Millares 7 2 2 2 2" xfId="43"/>
    <cellStyle name="Millares 7 2 2 3" xfId="44"/>
    <cellStyle name="Millares 7 2 2 4" xfId="45"/>
    <cellStyle name="Millares 7 2 2 5" xfId="46"/>
    <cellStyle name="Millares 7 2 3" xfId="47"/>
    <cellStyle name="Millares 7 2 3 2" xfId="48"/>
    <cellStyle name="Millares 7 2 3 2 2" xfId="49"/>
    <cellStyle name="Millares 7 2 3 3" xfId="50"/>
    <cellStyle name="Millares 7 2 3 4" xfId="51"/>
    <cellStyle name="Millares 7 2 3 5" xfId="52"/>
    <cellStyle name="Millares 7 2 4" xfId="53"/>
    <cellStyle name="Millares 7 2 4 2" xfId="54"/>
    <cellStyle name="Millares 7 2 5" xfId="55"/>
    <cellStyle name="Millares 7 2 6" xfId="56"/>
    <cellStyle name="Millares 7 2 7" xfId="57"/>
    <cellStyle name="Millares 7 3" xfId="58"/>
    <cellStyle name="Millares 7 3 2" xfId="59"/>
    <cellStyle name="Millares 7 3 2 2" xfId="60"/>
    <cellStyle name="Millares 7 3 3" xfId="61"/>
    <cellStyle name="Millares 7 3 4" xfId="62"/>
    <cellStyle name="Millares 7 3 5" xfId="63"/>
    <cellStyle name="Millares 7 4" xfId="64"/>
    <cellStyle name="Millares 7 4 2" xfId="65"/>
    <cellStyle name="Millares 7 4 2 2" xfId="66"/>
    <cellStyle name="Millares 7 4 3" xfId="67"/>
    <cellStyle name="Millares 7 4 4" xfId="68"/>
    <cellStyle name="Millares 7 4 5" xfId="69"/>
    <cellStyle name="Millares 7 5" xfId="70"/>
    <cellStyle name="Millares 7 5 2" xfId="71"/>
    <cellStyle name="Millares 7 6" xfId="72"/>
    <cellStyle name="Millares 7 7" xfId="73"/>
    <cellStyle name="Millares 7 8" xfId="74"/>
    <cellStyle name="Millares 8" xfId="75"/>
    <cellStyle name="Millares 9" xfId="76"/>
    <cellStyle name="Neutral 2" xfId="77"/>
    <cellStyle name="Normal" xfId="0" builtinId="0"/>
    <cellStyle name="Normal 10" xfId="78"/>
    <cellStyle name="Normal 10 2" xfId="79"/>
    <cellStyle name="Normal 10 2 2" xfId="80"/>
    <cellStyle name="Normal 10 2 2 2" xfId="81"/>
    <cellStyle name="Normal 10 2 2 2 2" xfId="82"/>
    <cellStyle name="Normal 10 2 2 3" xfId="83"/>
    <cellStyle name="Normal 10 2 2 4" xfId="84"/>
    <cellStyle name="Normal 10 2 2 5" xfId="85"/>
    <cellStyle name="Normal 10 2 3" xfId="86"/>
    <cellStyle name="Normal 10 2 3 2" xfId="87"/>
    <cellStyle name="Normal 10 2 3 2 2" xfId="88"/>
    <cellStyle name="Normal 10 2 3 3" xfId="89"/>
    <cellStyle name="Normal 10 2 3 4" xfId="90"/>
    <cellStyle name="Normal 10 2 3 5" xfId="91"/>
    <cellStyle name="Normal 10 2 4" xfId="92"/>
    <cellStyle name="Normal 10 2 4 2" xfId="93"/>
    <cellStyle name="Normal 10 2 5" xfId="94"/>
    <cellStyle name="Normal 10 2 6" xfId="95"/>
    <cellStyle name="Normal 10 2 7" xfId="96"/>
    <cellStyle name="Normal 10 3" xfId="97"/>
    <cellStyle name="Normal 10 3 2" xfId="98"/>
    <cellStyle name="Normal 10 3 2 2" xfId="99"/>
    <cellStyle name="Normal 10 3 3" xfId="100"/>
    <cellStyle name="Normal 10 3 4" xfId="101"/>
    <cellStyle name="Normal 10 3 5" xfId="102"/>
    <cellStyle name="Normal 10 4" xfId="103"/>
    <cellStyle name="Normal 10 4 2" xfId="104"/>
    <cellStyle name="Normal 10 4 2 2" xfId="105"/>
    <cellStyle name="Normal 10 4 3" xfId="106"/>
    <cellStyle name="Normal 10 4 4" xfId="107"/>
    <cellStyle name="Normal 10 4 5" xfId="108"/>
    <cellStyle name="Normal 10 5" xfId="109"/>
    <cellStyle name="Normal 10 5 2" xfId="110"/>
    <cellStyle name="Normal 10 6" xfId="111"/>
    <cellStyle name="Normal 10 7" xfId="112"/>
    <cellStyle name="Normal 10 8" xfId="113"/>
    <cellStyle name="Normal 11" xfId="114"/>
    <cellStyle name="Normal 12" xfId="115"/>
    <cellStyle name="Normal 12 2" xfId="116"/>
    <cellStyle name="Normal 12 2 2" xfId="117"/>
    <cellStyle name="Normal 12 2 2 2" xfId="118"/>
    <cellStyle name="Normal 12 2 3" xfId="119"/>
    <cellStyle name="Normal 12 2 4" xfId="120"/>
    <cellStyle name="Normal 12 2 5" xfId="121"/>
    <cellStyle name="Normal 12 3" xfId="122"/>
    <cellStyle name="Normal 12 3 2" xfId="123"/>
    <cellStyle name="Normal 12 3 2 2" xfId="124"/>
    <cellStyle name="Normal 12 3 3" xfId="125"/>
    <cellStyle name="Normal 12 3 4" xfId="126"/>
    <cellStyle name="Normal 12 3 5" xfId="127"/>
    <cellStyle name="Normal 12 4" xfId="128"/>
    <cellStyle name="Normal 12 4 2" xfId="129"/>
    <cellStyle name="Normal 12 5" xfId="130"/>
    <cellStyle name="Normal 12 6" xfId="131"/>
    <cellStyle name="Normal 12 7" xfId="132"/>
    <cellStyle name="Normal 13" xfId="133"/>
    <cellStyle name="Normal 13 2" xfId="134"/>
    <cellStyle name="Normal 13 2 2" xfId="135"/>
    <cellStyle name="Normal 13 3" xfId="136"/>
    <cellStyle name="Normal 13 4" xfId="137"/>
    <cellStyle name="Normal 13 5" xfId="138"/>
    <cellStyle name="Normal 14" xfId="139"/>
    <cellStyle name="Normal 14 2" xfId="140"/>
    <cellStyle name="Normal 15" xfId="141"/>
    <cellStyle name="Normal 15 2" xfId="429"/>
    <cellStyle name="Normal 15 2 2" xfId="431"/>
    <cellStyle name="Normal 15 2 3" xfId="433"/>
    <cellStyle name="Normal 16" xfId="142"/>
    <cellStyle name="Normal 17" xfId="143"/>
    <cellStyle name="Normal 18" xfId="144"/>
    <cellStyle name="Normal 19" xfId="427"/>
    <cellStyle name="Normal 19 2" xfId="432"/>
    <cellStyle name="Normal 19 3" xfId="434"/>
    <cellStyle name="Normal 19 4" xfId="437"/>
    <cellStyle name="Normal 2" xfId="1"/>
    <cellStyle name="Normal 2 2" xfId="145"/>
    <cellStyle name="Normal 2 2 2" xfId="146"/>
    <cellStyle name="Normal 2 2 2 2" xfId="147"/>
    <cellStyle name="Normal 2 2 2 2 2" xfId="148"/>
    <cellStyle name="Normal 2 2 2 2 2 2" xfId="149"/>
    <cellStyle name="Normal 2 2 2 3" xfId="150"/>
    <cellStyle name="Normal 2 2 2 4" xfId="151"/>
    <cellStyle name="Normal 2 2 2 5" xfId="152"/>
    <cellStyle name="Normal 2 2 3" xfId="153"/>
    <cellStyle name="Normal 2 2 4" xfId="154"/>
    <cellStyle name="Normal 2 3" xfId="155"/>
    <cellStyle name="Normal 2 4" xfId="156"/>
    <cellStyle name="Normal 2 4 2" xfId="157"/>
    <cellStyle name="Normal 2 5" xfId="158"/>
    <cellStyle name="Normal 3" xfId="159"/>
    <cellStyle name="Normal 3 2" xfId="160"/>
    <cellStyle name="Normal 3 3" xfId="161"/>
    <cellStyle name="Normal 4" xfId="162"/>
    <cellStyle name="Normal 4 2" xfId="163"/>
    <cellStyle name="Normal 5" xfId="164"/>
    <cellStyle name="Normal 5 10" xfId="165"/>
    <cellStyle name="Normal 5 2" xfId="166"/>
    <cellStyle name="Normal 5 2 2" xfId="167"/>
    <cellStyle name="Normal 5 2 2 2" xfId="168"/>
    <cellStyle name="Normal 5 2 2 2 2" xfId="169"/>
    <cellStyle name="Normal 5 2 2 2 2 2" xfId="170"/>
    <cellStyle name="Normal 5 2 2 2 2 2 2" xfId="171"/>
    <cellStyle name="Normal 5 2 2 2 2 3" xfId="172"/>
    <cellStyle name="Normal 5 2 2 2 2 4" xfId="173"/>
    <cellStyle name="Normal 5 2 2 2 2 5" xfId="174"/>
    <cellStyle name="Normal 5 2 2 2 3" xfId="175"/>
    <cellStyle name="Normal 5 2 2 2 3 2" xfId="176"/>
    <cellStyle name="Normal 5 2 2 2 3 2 2" xfId="177"/>
    <cellStyle name="Normal 5 2 2 2 3 3" xfId="178"/>
    <cellStyle name="Normal 5 2 2 2 3 4" xfId="179"/>
    <cellStyle name="Normal 5 2 2 2 3 5" xfId="180"/>
    <cellStyle name="Normal 5 2 2 2 4" xfId="181"/>
    <cellStyle name="Normal 5 2 2 2 4 2" xfId="182"/>
    <cellStyle name="Normal 5 2 2 2 5" xfId="183"/>
    <cellStyle name="Normal 5 2 2 2 6" xfId="184"/>
    <cellStyle name="Normal 5 2 2 2 7" xfId="185"/>
    <cellStyle name="Normal 5 2 2 3" xfId="186"/>
    <cellStyle name="Normal 5 2 2 3 2" xfId="187"/>
    <cellStyle name="Normal 5 2 2 3 2 2" xfId="188"/>
    <cellStyle name="Normal 5 2 2 3 3" xfId="189"/>
    <cellStyle name="Normal 5 2 2 3 4" xfId="190"/>
    <cellStyle name="Normal 5 2 2 3 5" xfId="191"/>
    <cellStyle name="Normal 5 2 2 4" xfId="192"/>
    <cellStyle name="Normal 5 2 2 4 2" xfId="193"/>
    <cellStyle name="Normal 5 2 2 4 2 2" xfId="194"/>
    <cellStyle name="Normal 5 2 2 4 3" xfId="195"/>
    <cellStyle name="Normal 5 2 2 4 4" xfId="196"/>
    <cellStyle name="Normal 5 2 2 4 5" xfId="197"/>
    <cellStyle name="Normal 5 2 2 5" xfId="198"/>
    <cellStyle name="Normal 5 2 2 5 2" xfId="199"/>
    <cellStyle name="Normal 5 2 2 6" xfId="200"/>
    <cellStyle name="Normal 5 2 2 7" xfId="201"/>
    <cellStyle name="Normal 5 2 2 8" xfId="202"/>
    <cellStyle name="Normal 5 2 3" xfId="203"/>
    <cellStyle name="Normal 5 2 3 2" xfId="204"/>
    <cellStyle name="Normal 5 2 3 2 2" xfId="205"/>
    <cellStyle name="Normal 5 2 3 2 2 2" xfId="206"/>
    <cellStyle name="Normal 5 2 3 2 3" xfId="207"/>
    <cellStyle name="Normal 5 2 3 2 4" xfId="208"/>
    <cellStyle name="Normal 5 2 3 2 5" xfId="209"/>
    <cellStyle name="Normal 5 2 3 3" xfId="210"/>
    <cellStyle name="Normal 5 2 3 3 2" xfId="211"/>
    <cellStyle name="Normal 5 2 3 3 2 2" xfId="212"/>
    <cellStyle name="Normal 5 2 3 3 3" xfId="213"/>
    <cellStyle name="Normal 5 2 3 3 4" xfId="214"/>
    <cellStyle name="Normal 5 2 3 3 5" xfId="215"/>
    <cellStyle name="Normal 5 2 3 4" xfId="216"/>
    <cellStyle name="Normal 5 2 3 4 2" xfId="217"/>
    <cellStyle name="Normal 5 2 3 5" xfId="218"/>
    <cellStyle name="Normal 5 2 3 6" xfId="219"/>
    <cellStyle name="Normal 5 2 3 7" xfId="220"/>
    <cellStyle name="Normal 5 2 4" xfId="221"/>
    <cellStyle name="Normal 5 2 4 2" xfId="222"/>
    <cellStyle name="Normal 5 2 4 2 2" xfId="223"/>
    <cellStyle name="Normal 5 2 4 3" xfId="224"/>
    <cellStyle name="Normal 5 2 4 4" xfId="225"/>
    <cellStyle name="Normal 5 2 4 5" xfId="226"/>
    <cellStyle name="Normal 5 2 5" xfId="227"/>
    <cellStyle name="Normal 5 2 5 2" xfId="228"/>
    <cellStyle name="Normal 5 2 5 2 2" xfId="229"/>
    <cellStyle name="Normal 5 2 5 3" xfId="230"/>
    <cellStyle name="Normal 5 2 5 4" xfId="231"/>
    <cellStyle name="Normal 5 2 5 5" xfId="232"/>
    <cellStyle name="Normal 5 2 6" xfId="233"/>
    <cellStyle name="Normal 5 2 6 2" xfId="234"/>
    <cellStyle name="Normal 5 2 7" xfId="235"/>
    <cellStyle name="Normal 5 2 8" xfId="236"/>
    <cellStyle name="Normal 5 2 9" xfId="237"/>
    <cellStyle name="Normal 5 3" xfId="238"/>
    <cellStyle name="Normal 5 3 2" xfId="239"/>
    <cellStyle name="Normal 5 3 2 2" xfId="240"/>
    <cellStyle name="Normal 5 3 2 2 2" xfId="241"/>
    <cellStyle name="Normal 5 3 2 2 2 2" xfId="242"/>
    <cellStyle name="Normal 5 3 2 2 3" xfId="243"/>
    <cellStyle name="Normal 5 3 2 2 4" xfId="244"/>
    <cellStyle name="Normal 5 3 2 2 5" xfId="245"/>
    <cellStyle name="Normal 5 3 2 3" xfId="246"/>
    <cellStyle name="Normal 5 3 2 3 2" xfId="247"/>
    <cellStyle name="Normal 5 3 2 3 2 2" xfId="248"/>
    <cellStyle name="Normal 5 3 2 3 3" xfId="249"/>
    <cellStyle name="Normal 5 3 2 3 4" xfId="250"/>
    <cellStyle name="Normal 5 3 2 3 5" xfId="251"/>
    <cellStyle name="Normal 5 3 2 4" xfId="252"/>
    <cellStyle name="Normal 5 3 2 4 2" xfId="253"/>
    <cellStyle name="Normal 5 3 2 5" xfId="254"/>
    <cellStyle name="Normal 5 3 2 6" xfId="255"/>
    <cellStyle name="Normal 5 3 2 7" xfId="256"/>
    <cellStyle name="Normal 5 3 3" xfId="257"/>
    <cellStyle name="Normal 5 3 3 2" xfId="258"/>
    <cellStyle name="Normal 5 3 3 2 2" xfId="259"/>
    <cellStyle name="Normal 5 3 3 3" xfId="260"/>
    <cellStyle name="Normal 5 3 3 4" xfId="261"/>
    <cellStyle name="Normal 5 3 3 5" xfId="262"/>
    <cellStyle name="Normal 5 3 4" xfId="263"/>
    <cellStyle name="Normal 5 3 4 2" xfId="264"/>
    <cellStyle name="Normal 5 3 4 2 2" xfId="265"/>
    <cellStyle name="Normal 5 3 4 3" xfId="266"/>
    <cellStyle name="Normal 5 3 4 4" xfId="267"/>
    <cellStyle name="Normal 5 3 4 5" xfId="268"/>
    <cellStyle name="Normal 5 3 5" xfId="269"/>
    <cellStyle name="Normal 5 3 5 2" xfId="270"/>
    <cellStyle name="Normal 5 3 6" xfId="271"/>
    <cellStyle name="Normal 5 3 7" xfId="272"/>
    <cellStyle name="Normal 5 3 8" xfId="273"/>
    <cellStyle name="Normal 5 4" xfId="274"/>
    <cellStyle name="Normal 5 4 2" xfId="275"/>
    <cellStyle name="Normal 5 4 2 2" xfId="276"/>
    <cellStyle name="Normal 5 4 2 2 2" xfId="277"/>
    <cellStyle name="Normal 5 4 2 3" xfId="278"/>
    <cellStyle name="Normal 5 4 2 4" xfId="279"/>
    <cellStyle name="Normal 5 4 2 5" xfId="280"/>
    <cellStyle name="Normal 5 4 3" xfId="281"/>
    <cellStyle name="Normal 5 4 3 2" xfId="282"/>
    <cellStyle name="Normal 5 4 3 2 2" xfId="283"/>
    <cellStyle name="Normal 5 4 3 3" xfId="284"/>
    <cellStyle name="Normal 5 4 3 4" xfId="285"/>
    <cellStyle name="Normal 5 4 3 5" xfId="286"/>
    <cellStyle name="Normal 5 4 4" xfId="287"/>
    <cellStyle name="Normal 5 4 4 2" xfId="288"/>
    <cellStyle name="Normal 5 4 5" xfId="289"/>
    <cellStyle name="Normal 5 4 6" xfId="290"/>
    <cellStyle name="Normal 5 4 7" xfId="291"/>
    <cellStyle name="Normal 5 5" xfId="292"/>
    <cellStyle name="Normal 5 5 2" xfId="293"/>
    <cellStyle name="Normal 5 5 2 2" xfId="294"/>
    <cellStyle name="Normal 5 5 3" xfId="295"/>
    <cellStyle name="Normal 5 5 4" xfId="296"/>
    <cellStyle name="Normal 5 5 5" xfId="297"/>
    <cellStyle name="Normal 5 6" xfId="298"/>
    <cellStyle name="Normal 5 6 2" xfId="299"/>
    <cellStyle name="Normal 5 6 2 2" xfId="300"/>
    <cellStyle name="Normal 5 6 3" xfId="301"/>
    <cellStyle name="Normal 5 6 4" xfId="302"/>
    <cellStyle name="Normal 5 6 5" xfId="303"/>
    <cellStyle name="Normal 5 7" xfId="304"/>
    <cellStyle name="Normal 5 7 2" xfId="305"/>
    <cellStyle name="Normal 5 8" xfId="306"/>
    <cellStyle name="Normal 5 9" xfId="307"/>
    <cellStyle name="Normal 6" xfId="308"/>
    <cellStyle name="Normal 6 2" xfId="309"/>
    <cellStyle name="Normal 6 2 2" xfId="310"/>
    <cellStyle name="Normal 6 2 2 2" xfId="311"/>
    <cellStyle name="Normal 6 2 2 2 2" xfId="312"/>
    <cellStyle name="Normal 6 2 2 2 2 2" xfId="313"/>
    <cellStyle name="Normal 6 2 2 2 3" xfId="314"/>
    <cellStyle name="Normal 6 2 2 2 4" xfId="315"/>
    <cellStyle name="Normal 6 2 2 2 5" xfId="316"/>
    <cellStyle name="Normal 6 2 2 3" xfId="317"/>
    <cellStyle name="Normal 6 2 2 3 2" xfId="318"/>
    <cellStyle name="Normal 6 2 2 3 2 2" xfId="319"/>
    <cellStyle name="Normal 6 2 2 3 3" xfId="320"/>
    <cellStyle name="Normal 6 2 2 3 4" xfId="321"/>
    <cellStyle name="Normal 6 2 2 3 5" xfId="322"/>
    <cellStyle name="Normal 6 2 2 4" xfId="323"/>
    <cellStyle name="Normal 6 2 2 4 2" xfId="324"/>
    <cellStyle name="Normal 6 2 2 5" xfId="325"/>
    <cellStyle name="Normal 6 2 2 6" xfId="326"/>
    <cellStyle name="Normal 6 2 2 7" xfId="327"/>
    <cellStyle name="Normal 6 2 3" xfId="328"/>
    <cellStyle name="Normal 6 2 3 2" xfId="329"/>
    <cellStyle name="Normal 6 2 3 2 2" xfId="330"/>
    <cellStyle name="Normal 6 2 3 3" xfId="331"/>
    <cellStyle name="Normal 6 2 3 4" xfId="332"/>
    <cellStyle name="Normal 6 2 3 5" xfId="333"/>
    <cellStyle name="Normal 6 2 4" xfId="334"/>
    <cellStyle name="Normal 6 2 4 2" xfId="335"/>
    <cellStyle name="Normal 6 2 4 2 2" xfId="336"/>
    <cellStyle name="Normal 6 2 4 3" xfId="337"/>
    <cellStyle name="Normal 6 2 4 4" xfId="338"/>
    <cellStyle name="Normal 6 2 4 5" xfId="339"/>
    <cellStyle name="Normal 6 2 5" xfId="340"/>
    <cellStyle name="Normal 6 2 5 2" xfId="341"/>
    <cellStyle name="Normal 6 2 6" xfId="342"/>
    <cellStyle name="Normal 6 2 7" xfId="343"/>
    <cellStyle name="Normal 6 2 8" xfId="344"/>
    <cellStyle name="Normal 6 3" xfId="345"/>
    <cellStyle name="Normal 6 3 2" xfId="346"/>
    <cellStyle name="Normal 6 3 2 2" xfId="347"/>
    <cellStyle name="Normal 6 3 2 2 2" xfId="348"/>
    <cellStyle name="Normal 6 3 2 3" xfId="349"/>
    <cellStyle name="Normal 6 3 2 4" xfId="350"/>
    <cellStyle name="Normal 6 3 2 5" xfId="351"/>
    <cellStyle name="Normal 6 3 3" xfId="352"/>
    <cellStyle name="Normal 6 3 3 2" xfId="353"/>
    <cellStyle name="Normal 6 3 3 2 2" xfId="354"/>
    <cellStyle name="Normal 6 3 3 3" xfId="355"/>
    <cellStyle name="Normal 6 3 3 4" xfId="356"/>
    <cellStyle name="Normal 6 3 3 5" xfId="357"/>
    <cellStyle name="Normal 6 3 4" xfId="358"/>
    <cellStyle name="Normal 6 3 4 2" xfId="359"/>
    <cellStyle name="Normal 6 3 5" xfId="360"/>
    <cellStyle name="Normal 6 3 6" xfId="361"/>
    <cellStyle name="Normal 6 3 7" xfId="362"/>
    <cellStyle name="Normal 6 4" xfId="363"/>
    <cellStyle name="Normal 6 4 2" xfId="364"/>
    <cellStyle name="Normal 6 4 2 2" xfId="365"/>
    <cellStyle name="Normal 6 4 3" xfId="366"/>
    <cellStyle name="Normal 6 4 4" xfId="367"/>
    <cellStyle name="Normal 6 4 5" xfId="368"/>
    <cellStyle name="Normal 6 5" xfId="369"/>
    <cellStyle name="Normal 6 5 2" xfId="370"/>
    <cellStyle name="Normal 6 5 2 2" xfId="371"/>
    <cellStyle name="Normal 6 5 3" xfId="372"/>
    <cellStyle name="Normal 6 5 4" xfId="373"/>
    <cellStyle name="Normal 6 5 5" xfId="374"/>
    <cellStyle name="Normal 6 6" xfId="375"/>
    <cellStyle name="Normal 6 6 2" xfId="376"/>
    <cellStyle name="Normal 6 7" xfId="377"/>
    <cellStyle name="Normal 6 8" xfId="378"/>
    <cellStyle name="Normal 6 9" xfId="379"/>
    <cellStyle name="Normal 7" xfId="380"/>
    <cellStyle name="Normal 8" xfId="381"/>
    <cellStyle name="Normal 8 2" xfId="382"/>
    <cellStyle name="Normal 9" xfId="383"/>
    <cellStyle name="Normal 9 2" xfId="384"/>
    <cellStyle name="Normal 9 2 2" xfId="385"/>
    <cellStyle name="Normal 9 2 2 2" xfId="386"/>
    <cellStyle name="Normal 9 2 2 2 2" xfId="387"/>
    <cellStyle name="Normal 9 2 2 3" xfId="388"/>
    <cellStyle name="Normal 9 2 2 4" xfId="389"/>
    <cellStyle name="Normal 9 2 2 5" xfId="390"/>
    <cellStyle name="Normal 9 2 3" xfId="391"/>
    <cellStyle name="Normal 9 2 3 2" xfId="392"/>
    <cellStyle name="Normal 9 2 3 2 2" xfId="393"/>
    <cellStyle name="Normal 9 2 3 3" xfId="394"/>
    <cellStyle name="Normal 9 2 3 4" xfId="395"/>
    <cellStyle name="Normal 9 2 3 5" xfId="396"/>
    <cellStyle name="Normal 9 2 4" xfId="397"/>
    <cellStyle name="Normal 9 2 4 2" xfId="398"/>
    <cellStyle name="Normal 9 2 5" xfId="399"/>
    <cellStyle name="Normal 9 2 6" xfId="400"/>
    <cellStyle name="Normal 9 2 7" xfId="401"/>
    <cellStyle name="Normal 9 3" xfId="402"/>
    <cellStyle name="Normal 9 3 2" xfId="403"/>
    <cellStyle name="Normal 9 3 2 2" xfId="404"/>
    <cellStyle name="Normal 9 3 3" xfId="405"/>
    <cellStyle name="Normal 9 3 4" xfId="406"/>
    <cellStyle name="Normal 9 3 5" xfId="407"/>
    <cellStyle name="Normal 9 4" xfId="408"/>
    <cellStyle name="Normal 9 4 2" xfId="409"/>
    <cellStyle name="Normal 9 4 2 2" xfId="410"/>
    <cellStyle name="Normal 9 4 3" xfId="411"/>
    <cellStyle name="Normal 9 4 4" xfId="412"/>
    <cellStyle name="Normal 9 4 5" xfId="413"/>
    <cellStyle name="Normal 9 5" xfId="414"/>
    <cellStyle name="Normal 9 5 2" xfId="415"/>
    <cellStyle name="Normal 9 6" xfId="416"/>
    <cellStyle name="Normal 9 7" xfId="417"/>
    <cellStyle name="Normal 9 8" xfId="418"/>
    <cellStyle name="Notas 2" xfId="419"/>
    <cellStyle name="Salida 2" xfId="420"/>
    <cellStyle name="Texto de advertencia 2" xfId="421"/>
    <cellStyle name="Texto explicativo 2" xfId="422"/>
    <cellStyle name="Título 1 2" xfId="423"/>
    <cellStyle name="Título 2 2" xfId="424"/>
    <cellStyle name="Título 3 2" xfId="425"/>
    <cellStyle name="Total 2" xfId="42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104775</xdr:rowOff>
    </xdr:from>
    <xdr:to>
      <xdr:col>8</xdr:col>
      <xdr:colOff>3831</xdr:colOff>
      <xdr:row>4</xdr:row>
      <xdr:rowOff>85725</xdr:rowOff>
    </xdr:to>
    <xdr:pic>
      <xdr:nvPicPr>
        <xdr:cNvPr id="3" name="Imagen 2"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04775"/>
          <a:ext cx="158498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145679</xdr:colOff>
      <xdr:row>5</xdr:row>
      <xdr:rowOff>11205</xdr:rowOff>
    </xdr:from>
    <xdr:to>
      <xdr:col>1</xdr:col>
      <xdr:colOff>1311088</xdr:colOff>
      <xdr:row>6</xdr:row>
      <xdr:rowOff>201704</xdr:rowOff>
    </xdr:to>
    <xdr:sp macro="" textlink="">
      <xdr:nvSpPr>
        <xdr:cNvPr id="3" name="2 CuadroTexto"/>
        <xdr:cNvSpPr txBox="1"/>
      </xdr:nvSpPr>
      <xdr:spPr>
        <a:xfrm>
          <a:off x="145679" y="1030380"/>
          <a:ext cx="1708334" cy="428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00" b="1">
              <a:solidFill>
                <a:schemeClr val="dk1"/>
              </a:solidFill>
              <a:effectLst/>
              <a:latin typeface="+mn-lt"/>
              <a:ea typeface="+mn-ea"/>
              <a:cs typeface="+mn-cs"/>
            </a:rPr>
            <a:t>DIRECCIÓN</a:t>
          </a:r>
          <a:r>
            <a:rPr lang="es-ES" sz="1000" b="1" baseline="0">
              <a:solidFill>
                <a:schemeClr val="dk1"/>
              </a:solidFill>
              <a:effectLst/>
              <a:latin typeface="+mn-lt"/>
              <a:ea typeface="+mn-ea"/>
              <a:cs typeface="+mn-cs"/>
            </a:rPr>
            <a:t> GENERAL DE CONTABILIDAD FISCAL</a:t>
          </a:r>
          <a:endParaRPr lang="es-ES" sz="1050">
            <a:effectLst/>
          </a:endParaRPr>
        </a:p>
      </xdr:txBody>
    </xdr:sp>
    <xdr:clientData/>
  </xdr:twoCellAnchor>
  <xdr:twoCellAnchor>
    <xdr:from>
      <xdr:col>0</xdr:col>
      <xdr:colOff>82444</xdr:colOff>
      <xdr:row>0</xdr:row>
      <xdr:rowOff>57630</xdr:rowOff>
    </xdr:from>
    <xdr:to>
      <xdr:col>1</xdr:col>
      <xdr:colOff>1569134</xdr:colOff>
      <xdr:row>5</xdr:row>
      <xdr:rowOff>40821</xdr:rowOff>
    </xdr:to>
    <xdr:pic>
      <xdr:nvPicPr>
        <xdr:cNvPr id="5" name="Imagen 4" descr="marca con escudo (pequeñ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44" y="57630"/>
          <a:ext cx="2030976" cy="1017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257175</xdr:colOff>
      <xdr:row>2030</xdr:row>
      <xdr:rowOff>152400</xdr:rowOff>
    </xdr:from>
    <xdr:to>
      <xdr:col>15</xdr:col>
      <xdr:colOff>485775</xdr:colOff>
      <xdr:row>2031</xdr:row>
      <xdr:rowOff>152400</xdr:rowOff>
    </xdr:to>
    <xdr:grpSp>
      <xdr:nvGrpSpPr>
        <xdr:cNvPr id="9" name="Grupo 8"/>
        <xdr:cNvGrpSpPr/>
      </xdr:nvGrpSpPr>
      <xdr:grpSpPr>
        <a:xfrm>
          <a:off x="1009650" y="1484309325"/>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257175</xdr:colOff>
      <xdr:row>122</xdr:row>
      <xdr:rowOff>0</xdr:rowOff>
    </xdr:from>
    <xdr:to>
      <xdr:col>15</xdr:col>
      <xdr:colOff>752475</xdr:colOff>
      <xdr:row>123</xdr:row>
      <xdr:rowOff>0</xdr:rowOff>
    </xdr:to>
    <xdr:grpSp>
      <xdr:nvGrpSpPr>
        <xdr:cNvPr id="5" name="Grupo 4"/>
        <xdr:cNvGrpSpPr/>
      </xdr:nvGrpSpPr>
      <xdr:grpSpPr>
        <a:xfrm>
          <a:off x="1009650" y="86982300"/>
          <a:ext cx="12830175" cy="161925"/>
          <a:chOff x="1009650" y="4810125"/>
          <a:chExt cx="12830175" cy="161925"/>
        </a:xfrm>
      </xdr:grpSpPr>
      <xdr:cxnSp macro="">
        <xdr:nvCxnSpPr>
          <xdr:cNvPr id="6" name="Conector recto 5"/>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7" name="Conector recto 6"/>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8" name="Conector recto 7"/>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9" name="CuadroTexto 8"/>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10" name="CuadroTexto 9"/>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11" name="CuadroTexto 10"/>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34</xdr:row>
      <xdr:rowOff>152400</xdr:rowOff>
    </xdr:from>
    <xdr:to>
      <xdr:col>14</xdr:col>
      <xdr:colOff>390525</xdr:colOff>
      <xdr:row>35</xdr:row>
      <xdr:rowOff>152400</xdr:rowOff>
    </xdr:to>
    <xdr:grpSp>
      <xdr:nvGrpSpPr>
        <xdr:cNvPr id="2" name="Grupo 1"/>
        <xdr:cNvGrpSpPr/>
      </xdr:nvGrpSpPr>
      <xdr:grpSpPr>
        <a:xfrm>
          <a:off x="676275" y="14887575"/>
          <a:ext cx="130587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21</xdr:row>
      <xdr:rowOff>0</xdr:rowOff>
    </xdr:from>
    <xdr:to>
      <xdr:col>14</xdr:col>
      <xdr:colOff>790575</xdr:colOff>
      <xdr:row>22</xdr:row>
      <xdr:rowOff>0</xdr:rowOff>
    </xdr:to>
    <xdr:grpSp>
      <xdr:nvGrpSpPr>
        <xdr:cNvPr id="2" name="Grupo 1"/>
        <xdr:cNvGrpSpPr/>
      </xdr:nvGrpSpPr>
      <xdr:grpSpPr>
        <a:xfrm>
          <a:off x="962025" y="5514975"/>
          <a:ext cx="12830175" cy="161925"/>
          <a:chOff x="1009650" y="4810125"/>
          <a:chExt cx="12830175" cy="161925"/>
        </a:xfrm>
      </xdr:grpSpPr>
      <xdr:cxnSp macro="">
        <xdr:nvCxnSpPr>
          <xdr:cNvPr id="3" name="Conector recto 2"/>
          <xdr:cNvCxnSpPr/>
        </xdr:nvCxnSpPr>
        <xdr:spPr>
          <a:xfrm>
            <a:off x="1028700"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4" name="Conector recto 3"/>
          <xdr:cNvCxnSpPr/>
        </xdr:nvCxnSpPr>
        <xdr:spPr>
          <a:xfrm>
            <a:off x="6381750" y="4819650"/>
            <a:ext cx="2232000"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5" name="Conector recto 4"/>
          <xdr:cNvCxnSpPr/>
        </xdr:nvCxnSpPr>
        <xdr:spPr>
          <a:xfrm>
            <a:off x="11591925" y="4810125"/>
            <a:ext cx="2232000"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6" name="CuadroTexto 5"/>
          <xdr:cNvSpPr txBox="1"/>
        </xdr:nvSpPr>
        <xdr:spPr>
          <a:xfrm>
            <a:off x="10096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Contabilidad</a:t>
            </a:r>
          </a:p>
        </xdr:txBody>
      </xdr:sp>
      <xdr:sp macro="" textlink="">
        <xdr:nvSpPr>
          <xdr:cNvPr id="7" name="CuadroTexto 6"/>
          <xdr:cNvSpPr txBox="1"/>
        </xdr:nvSpPr>
        <xdr:spPr>
          <a:xfrm>
            <a:off x="638175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 Tesorería</a:t>
            </a:r>
          </a:p>
        </xdr:txBody>
      </xdr:sp>
      <xdr:sp macro="" textlink="">
        <xdr:nvSpPr>
          <xdr:cNvPr id="8" name="CuadroTexto 7"/>
          <xdr:cNvSpPr txBox="1"/>
        </xdr:nvSpPr>
        <xdr:spPr>
          <a:xfrm>
            <a:off x="11582400" y="4810125"/>
            <a:ext cx="225742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BO" sz="1050" b="1"/>
              <a:t>Firma del Director Financiero o MAE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bloLaura\Desktop\PRLS\OPERACIONES%20PENDIENTES%20EN%20LA%20CUT\2018\ABRIL%202018\CLASIF_ROMMEL%20CUBA_ABRIL%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mmel.cuba/Desktop/FORMULARIO%209/2018/OCTUBRE/WP-FORMULARIO-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Extractos Bancarios"/>
      <sheetName val="Hoja1"/>
      <sheetName val="Hoja2"/>
      <sheetName val="Hoja1 (2)"/>
      <sheetName val="RESUMEN"/>
    </sheetNames>
    <sheetDataSet>
      <sheetData sheetId="0" refreshError="1"/>
      <sheetData sheetId="1" refreshError="1"/>
      <sheetData sheetId="2" refreshError="1"/>
      <sheetData sheetId="3" refreshError="1"/>
      <sheetData sheetId="4">
        <row r="11">
          <cell r="A11">
            <v>6</v>
          </cell>
          <cell r="B11" t="str">
            <v>Vicepresidencia Del Estado Plurinacional</v>
          </cell>
          <cell r="C11" t="str">
            <v>YAP</v>
          </cell>
        </row>
        <row r="12">
          <cell r="A12">
            <v>10</v>
          </cell>
          <cell r="B12" t="str">
            <v>Ministerio De Relaciones Exteriores</v>
          </cell>
          <cell r="C12" t="str">
            <v>PLS</v>
          </cell>
        </row>
        <row r="13">
          <cell r="A13">
            <v>15</v>
          </cell>
          <cell r="B13" t="str">
            <v>Ministerio De Gobierno</v>
          </cell>
          <cell r="C13" t="str">
            <v>WAM</v>
          </cell>
        </row>
        <row r="14">
          <cell r="A14">
            <v>16</v>
          </cell>
          <cell r="B14" t="str">
            <v>Ministerio De Educación</v>
          </cell>
          <cell r="C14" t="str">
            <v>JAD</v>
          </cell>
        </row>
        <row r="15">
          <cell r="A15">
            <v>20</v>
          </cell>
          <cell r="B15" t="str">
            <v>Ministerio De Defensa</v>
          </cell>
          <cell r="C15" t="str">
            <v>PLS</v>
          </cell>
        </row>
        <row r="16">
          <cell r="A16">
            <v>25</v>
          </cell>
          <cell r="B16" t="str">
            <v>Ministerio De La Presidencia</v>
          </cell>
          <cell r="C16" t="str">
            <v>JAD</v>
          </cell>
        </row>
        <row r="17">
          <cell r="A17">
            <v>30</v>
          </cell>
          <cell r="B17" t="str">
            <v>Ministerio De Justicia Y Transparencia Institucional</v>
          </cell>
          <cell r="C17" t="str">
            <v>WAM</v>
          </cell>
        </row>
        <row r="18">
          <cell r="A18">
            <v>35</v>
          </cell>
          <cell r="B18" t="str">
            <v>Ministerio De Economía Y Finanzas Públicas</v>
          </cell>
          <cell r="C18" t="str">
            <v>MVP</v>
          </cell>
        </row>
        <row r="19">
          <cell r="A19">
            <v>41</v>
          </cell>
          <cell r="B19" t="str">
            <v>Ministerio De Desarrollo Productivo Y Economía Plural</v>
          </cell>
          <cell r="C19" t="str">
            <v>BCC</v>
          </cell>
        </row>
        <row r="20">
          <cell r="A20">
            <v>46</v>
          </cell>
          <cell r="B20" t="str">
            <v>Ministerio De Salud</v>
          </cell>
          <cell r="C20" t="str">
            <v>JMT</v>
          </cell>
        </row>
        <row r="21">
          <cell r="A21">
            <v>47</v>
          </cell>
          <cell r="B21" t="str">
            <v>Ministerio De Desarrollo Rural Y Tierras</v>
          </cell>
          <cell r="C21" t="str">
            <v>SGP</v>
          </cell>
        </row>
        <row r="22">
          <cell r="A22">
            <v>48</v>
          </cell>
          <cell r="B22" t="str">
            <v>Ministerio De Deportes</v>
          </cell>
          <cell r="C22" t="str">
            <v>BCC</v>
          </cell>
        </row>
        <row r="23">
          <cell r="A23">
            <v>50</v>
          </cell>
          <cell r="B23" t="str">
            <v>Min De Transparencia Inst. Y Lucha Contra La Corrupción</v>
          </cell>
          <cell r="C23" t="str">
            <v>-</v>
          </cell>
        </row>
        <row r="24">
          <cell r="A24">
            <v>51</v>
          </cell>
          <cell r="B24" t="str">
            <v>Viceministerio De Autonomías</v>
          </cell>
          <cell r="C24" t="str">
            <v>YAP</v>
          </cell>
        </row>
        <row r="25">
          <cell r="A25">
            <v>52</v>
          </cell>
          <cell r="B25" t="str">
            <v>Ministerio De Culturas Y Turismo</v>
          </cell>
          <cell r="C25" t="str">
            <v>DCS</v>
          </cell>
        </row>
        <row r="26">
          <cell r="A26">
            <v>66</v>
          </cell>
          <cell r="B26" t="str">
            <v>Ministerio De Planificación Del Desarrollo</v>
          </cell>
          <cell r="C26" t="str">
            <v>ETC</v>
          </cell>
        </row>
        <row r="27">
          <cell r="A27">
            <v>70</v>
          </cell>
          <cell r="B27" t="str">
            <v>Ministerio De Trabajo, Empleo Y Previsión Social</v>
          </cell>
          <cell r="C27" t="str">
            <v>ETC</v>
          </cell>
        </row>
        <row r="28">
          <cell r="A28">
            <v>76</v>
          </cell>
          <cell r="B28" t="str">
            <v>Ministerio De Minería Y Metalurgia</v>
          </cell>
          <cell r="C28" t="str">
            <v>YAP</v>
          </cell>
        </row>
        <row r="29">
          <cell r="A29">
            <v>78</v>
          </cell>
          <cell r="B29" t="str">
            <v>Ministerio De Hidrocarburos</v>
          </cell>
          <cell r="C29" t="str">
            <v>WAM</v>
          </cell>
        </row>
        <row r="30">
          <cell r="A30">
            <v>80</v>
          </cell>
          <cell r="B30" t="str">
            <v>Ministerio De Defensa Legal Del Estado</v>
          </cell>
          <cell r="C30" t="str">
            <v>-</v>
          </cell>
        </row>
        <row r="31">
          <cell r="A31">
            <v>81</v>
          </cell>
          <cell r="B31" t="str">
            <v>Ministerio De Obras Públicas, Servicios Y Vivienda</v>
          </cell>
          <cell r="C31" t="str">
            <v>YAP</v>
          </cell>
        </row>
        <row r="32">
          <cell r="A32">
            <v>85</v>
          </cell>
          <cell r="B32" t="str">
            <v>Ministerio De Energias</v>
          </cell>
          <cell r="C32" t="str">
            <v>WAM</v>
          </cell>
        </row>
        <row r="33">
          <cell r="A33">
            <v>86</v>
          </cell>
          <cell r="B33" t="str">
            <v>Ministerio De Medio Ambiente Y Agua</v>
          </cell>
          <cell r="C33" t="str">
            <v>JAD</v>
          </cell>
        </row>
        <row r="34">
          <cell r="A34">
            <v>87</v>
          </cell>
          <cell r="B34" t="str">
            <v>Ministerio De Comunicación</v>
          </cell>
          <cell r="C34" t="str">
            <v>ETC</v>
          </cell>
        </row>
        <row r="35">
          <cell r="A35">
            <v>95</v>
          </cell>
          <cell r="B35" t="str">
            <v>Consejo Supremo De Defensa Plurinacional</v>
          </cell>
          <cell r="C35" t="str">
            <v>BCC</v>
          </cell>
        </row>
        <row r="36">
          <cell r="A36" t="str">
            <v>99 - 01</v>
          </cell>
          <cell r="B36" t="str">
            <v>Dirección General De Programación Y Operaciones Del Tesoro</v>
          </cell>
          <cell r="C36" t="str">
            <v>JMT</v>
          </cell>
        </row>
        <row r="37">
          <cell r="A37" t="str">
            <v>99 - 02</v>
          </cell>
          <cell r="B37" t="str">
            <v>Dirección General De Programación Y Operaciones Del Tesoro</v>
          </cell>
          <cell r="C37" t="str">
            <v>JMT</v>
          </cell>
        </row>
        <row r="38">
          <cell r="A38" t="str">
            <v>99 - 03</v>
          </cell>
          <cell r="B38" t="str">
            <v>Dirección General De Crédito Público</v>
          </cell>
          <cell r="C38" t="str">
            <v>SGP</v>
          </cell>
        </row>
        <row r="39">
          <cell r="A39" t="str">
            <v>99 - 04</v>
          </cell>
          <cell r="B39" t="str">
            <v>Dirección General De Administración Y Finanzas Territoriales</v>
          </cell>
          <cell r="C39" t="str">
            <v>LFQ</v>
          </cell>
        </row>
        <row r="40">
          <cell r="A40" t="str">
            <v>99 - 07</v>
          </cell>
          <cell r="B40" t="str">
            <v>Dirección General De Pensiones Y Jubilaciones</v>
          </cell>
          <cell r="C40" t="str">
            <v>LFQ</v>
          </cell>
        </row>
        <row r="41">
          <cell r="A41">
            <v>108</v>
          </cell>
          <cell r="B41" t="str">
            <v>Orquesta Sinfónica Nacional</v>
          </cell>
          <cell r="C41" t="str">
            <v>MVP</v>
          </cell>
        </row>
        <row r="42">
          <cell r="A42">
            <v>109</v>
          </cell>
          <cell r="B42" t="str">
            <v>Conservatorio Plurinacional De Música</v>
          </cell>
          <cell r="C42" t="str">
            <v>MVP</v>
          </cell>
        </row>
        <row r="43">
          <cell r="A43">
            <v>111</v>
          </cell>
          <cell r="B43" t="str">
            <v>Instituto Boliviano De La Ceguera</v>
          </cell>
          <cell r="C43" t="str">
            <v>JMT</v>
          </cell>
        </row>
        <row r="44">
          <cell r="A44">
            <v>112</v>
          </cell>
          <cell r="B44" t="str">
            <v>Comité Nacional De La Persona Con Discapacidad</v>
          </cell>
          <cell r="C44" t="str">
            <v>JMT</v>
          </cell>
        </row>
        <row r="45">
          <cell r="A45">
            <v>113</v>
          </cell>
          <cell r="B45" t="str">
            <v>Fondo De Inversión Para El Deporte</v>
          </cell>
          <cell r="C45" t="str">
            <v>-</v>
          </cell>
        </row>
        <row r="46">
          <cell r="A46">
            <v>115</v>
          </cell>
          <cell r="B46" t="str">
            <v>Inst. Boliviano Del Dep. La Educ. Física Y La Recreación</v>
          </cell>
          <cell r="C46" t="str">
            <v>JMT</v>
          </cell>
        </row>
        <row r="47">
          <cell r="A47">
            <v>117</v>
          </cell>
          <cell r="B47" t="str">
            <v>Dirección General De Aeronáutica Civil</v>
          </cell>
          <cell r="C47" t="str">
            <v>ETC</v>
          </cell>
        </row>
        <row r="48">
          <cell r="A48">
            <v>119</v>
          </cell>
          <cell r="B48" t="str">
            <v>Agencia Para El Des. De La Soc. De La Información En Bolivia</v>
          </cell>
          <cell r="C48" t="str">
            <v>ETC</v>
          </cell>
        </row>
        <row r="49">
          <cell r="A49">
            <v>121</v>
          </cell>
          <cell r="B49" t="str">
            <v>Instituto Boliviano De Ciencia Y Tecnología Nuclear</v>
          </cell>
          <cell r="C49" t="str">
            <v>DCS</v>
          </cell>
        </row>
        <row r="50">
          <cell r="A50">
            <v>124</v>
          </cell>
          <cell r="B50" t="str">
            <v>Academia Nacional De Ciencias</v>
          </cell>
          <cell r="C50" t="str">
            <v>MVP</v>
          </cell>
        </row>
        <row r="51">
          <cell r="A51">
            <v>129</v>
          </cell>
          <cell r="B51" t="str">
            <v>Escuela De Gestión Pública Plurinacional</v>
          </cell>
          <cell r="C51" t="str">
            <v>PLS</v>
          </cell>
        </row>
        <row r="52">
          <cell r="A52">
            <v>130</v>
          </cell>
          <cell r="B52" t="str">
            <v>Fondo De Financiamiento Para La Minería</v>
          </cell>
          <cell r="C52" t="str">
            <v>YAP</v>
          </cell>
        </row>
        <row r="53">
          <cell r="A53">
            <v>132</v>
          </cell>
          <cell r="B53" t="str">
            <v>Servicio De Desarrollo De Las Empresas Púb. Productivas</v>
          </cell>
          <cell r="C53" t="str">
            <v>PLS</v>
          </cell>
        </row>
        <row r="54">
          <cell r="A54">
            <v>133</v>
          </cell>
          <cell r="B54" t="str">
            <v>Lotería Nacional De Beneficencia Y Salubridad</v>
          </cell>
          <cell r="C54" t="str">
            <v>BCC</v>
          </cell>
        </row>
        <row r="55">
          <cell r="A55">
            <v>134</v>
          </cell>
          <cell r="B55" t="str">
            <v>Consejo Nacional De Vivienda Policial</v>
          </cell>
          <cell r="C55" t="str">
            <v>WAM</v>
          </cell>
        </row>
        <row r="56">
          <cell r="A56">
            <v>137</v>
          </cell>
          <cell r="B56" t="str">
            <v>Comité Ejecutivo De La Universidad Boliviana</v>
          </cell>
          <cell r="C56" t="str">
            <v>PLS</v>
          </cell>
        </row>
        <row r="57">
          <cell r="A57">
            <v>138</v>
          </cell>
          <cell r="B57" t="str">
            <v>Universidad Mayor Real Y Pontificia De San Francisco Xavier</v>
          </cell>
          <cell r="C57" t="str">
            <v>-</v>
          </cell>
        </row>
        <row r="58">
          <cell r="A58">
            <v>139</v>
          </cell>
          <cell r="B58" t="str">
            <v>Universidad Mayor De San Andrés</v>
          </cell>
          <cell r="C58" t="str">
            <v>-</v>
          </cell>
        </row>
        <row r="59">
          <cell r="A59">
            <v>140</v>
          </cell>
          <cell r="B59" t="str">
            <v>Universidad Pública De El Alto</v>
          </cell>
          <cell r="C59" t="str">
            <v>-</v>
          </cell>
        </row>
        <row r="60">
          <cell r="A60">
            <v>141</v>
          </cell>
          <cell r="B60" t="str">
            <v>Universidad Mayor De San Simón</v>
          </cell>
          <cell r="C60" t="str">
            <v>-</v>
          </cell>
        </row>
        <row r="61">
          <cell r="A61">
            <v>142</v>
          </cell>
          <cell r="B61" t="str">
            <v>Universidad Técnica De Oruro</v>
          </cell>
          <cell r="C61" t="str">
            <v>-</v>
          </cell>
        </row>
        <row r="62">
          <cell r="A62">
            <v>143</v>
          </cell>
          <cell r="B62" t="str">
            <v>Universidad Autónoma Tomás Frías</v>
          </cell>
          <cell r="C62" t="str">
            <v>-</v>
          </cell>
        </row>
        <row r="63">
          <cell r="A63">
            <v>144</v>
          </cell>
          <cell r="B63" t="str">
            <v>Universidad Nacional Siglo Xx</v>
          </cell>
          <cell r="C63" t="str">
            <v>-</v>
          </cell>
        </row>
        <row r="64">
          <cell r="A64">
            <v>145</v>
          </cell>
          <cell r="B64" t="str">
            <v>Universidad Autónoma Juan Misael Saracho</v>
          </cell>
          <cell r="C64" t="str">
            <v>-</v>
          </cell>
        </row>
        <row r="65">
          <cell r="A65">
            <v>146</v>
          </cell>
          <cell r="B65" t="str">
            <v>Universidad Autónoma Gabriel René Moreno</v>
          </cell>
          <cell r="C65" t="str">
            <v>-</v>
          </cell>
        </row>
        <row r="66">
          <cell r="A66">
            <v>147</v>
          </cell>
          <cell r="B66" t="str">
            <v>Universidad Autónoma Del Beni José  Ballivián</v>
          </cell>
          <cell r="C66" t="str">
            <v>-</v>
          </cell>
        </row>
        <row r="67">
          <cell r="A67">
            <v>148</v>
          </cell>
          <cell r="B67" t="str">
            <v>Universidad Amazónica De Pando</v>
          </cell>
          <cell r="C67" t="str">
            <v>-</v>
          </cell>
        </row>
        <row r="68">
          <cell r="A68">
            <v>149</v>
          </cell>
          <cell r="B68" t="str">
            <v>Consejo Nacional Del Cine</v>
          </cell>
          <cell r="C68" t="str">
            <v>MVP</v>
          </cell>
        </row>
        <row r="69">
          <cell r="A69">
            <v>150</v>
          </cell>
          <cell r="B69" t="str">
            <v>Proyecto Sucre Ciudad Universitaria</v>
          </cell>
          <cell r="C69" t="str">
            <v>MVP</v>
          </cell>
        </row>
        <row r="70">
          <cell r="A70">
            <v>152</v>
          </cell>
          <cell r="B70" t="str">
            <v>Servicio Plurinacional De Defensa Pública</v>
          </cell>
          <cell r="C70" t="str">
            <v>PLS</v>
          </cell>
        </row>
        <row r="71">
          <cell r="A71">
            <v>153</v>
          </cell>
          <cell r="B71" t="str">
            <v>Observatorio Plurinacional De La Calidad  Educativa</v>
          </cell>
          <cell r="C71" t="str">
            <v>PLS</v>
          </cell>
        </row>
        <row r="72">
          <cell r="A72">
            <v>154</v>
          </cell>
          <cell r="B72" t="str">
            <v>Museo Nacional De Historia Natural</v>
          </cell>
          <cell r="C72" t="str">
            <v>PLS</v>
          </cell>
        </row>
        <row r="73">
          <cell r="A73">
            <v>155</v>
          </cell>
          <cell r="B73" t="str">
            <v>Dirección Del Notariado Plurinacional</v>
          </cell>
          <cell r="C73" t="str">
            <v>RCC</v>
          </cell>
        </row>
        <row r="74">
          <cell r="A74">
            <v>156</v>
          </cell>
          <cell r="B74" t="str">
            <v>Servicio Plurinacional De Asistencia A La Víctima</v>
          </cell>
          <cell r="C74" t="str">
            <v>RCC</v>
          </cell>
        </row>
        <row r="75">
          <cell r="A75">
            <v>157</v>
          </cell>
          <cell r="B75" t="str">
            <v>Servicio Para La Prevención De La Tortura</v>
          </cell>
          <cell r="C75" t="str">
            <v>RCC</v>
          </cell>
        </row>
        <row r="76">
          <cell r="A76">
            <v>159</v>
          </cell>
          <cell r="B76" t="str">
            <v>Oficinatécnica Para El Fortalecimiento De La Empresa Pública</v>
          </cell>
          <cell r="C76" t="str">
            <v>RCC</v>
          </cell>
        </row>
        <row r="77">
          <cell r="A77">
            <v>163</v>
          </cell>
          <cell r="B77" t="str">
            <v>Agencia Nacional De Hidrocarburos</v>
          </cell>
          <cell r="C77" t="str">
            <v>WAM</v>
          </cell>
        </row>
        <row r="78">
          <cell r="A78">
            <v>169</v>
          </cell>
          <cell r="B78" t="str">
            <v>Autoridad General De Impugnación Tributaria</v>
          </cell>
          <cell r="C78" t="str">
            <v>DCS</v>
          </cell>
        </row>
        <row r="79">
          <cell r="A79">
            <v>170</v>
          </cell>
          <cell r="B79" t="str">
            <v>Escuela Militar De Ingeniería</v>
          </cell>
          <cell r="C79" t="str">
            <v>BCC</v>
          </cell>
        </row>
        <row r="80">
          <cell r="A80">
            <v>171</v>
          </cell>
          <cell r="B80" t="str">
            <v>Centro De Investigación Agrícola Tropical</v>
          </cell>
          <cell r="C80" t="str">
            <v>-</v>
          </cell>
        </row>
        <row r="81">
          <cell r="A81">
            <v>188</v>
          </cell>
          <cell r="B81" t="str">
            <v>Complejo Indus. De Los Rec.Evaporíticos Del Salar De Uyuni</v>
          </cell>
          <cell r="C81" t="str">
            <v>RCC</v>
          </cell>
        </row>
        <row r="82">
          <cell r="A82">
            <v>190</v>
          </cell>
          <cell r="B82" t="str">
            <v>Autoridad Jurisdiccional Administrativa Minera</v>
          </cell>
          <cell r="C82" t="str">
            <v>YAP</v>
          </cell>
        </row>
        <row r="83">
          <cell r="A83">
            <v>192</v>
          </cell>
          <cell r="B83" t="str">
            <v>Servicio Al Mejoramiento De La Navegación Amazónica</v>
          </cell>
          <cell r="C83" t="str">
            <v>BCC</v>
          </cell>
        </row>
        <row r="84">
          <cell r="A84">
            <v>197</v>
          </cell>
          <cell r="B84" t="str">
            <v>Dirección Estratégica De Reivindicación Marítima, Silala Y Recursos Hídricos Internacionales</v>
          </cell>
          <cell r="C84" t="str">
            <v>BCC</v>
          </cell>
        </row>
        <row r="85">
          <cell r="A85">
            <v>200</v>
          </cell>
          <cell r="B85" t="str">
            <v>Registro Único Para La Administración Tributaria Municipal</v>
          </cell>
          <cell r="C85" t="str">
            <v>ETC</v>
          </cell>
        </row>
        <row r="86">
          <cell r="A86">
            <v>201</v>
          </cell>
          <cell r="B86" t="str">
            <v>Agencia Para El Des. De Las Macroreg. Y Zonas Fronterizas</v>
          </cell>
          <cell r="C86" t="str">
            <v>BCC</v>
          </cell>
        </row>
        <row r="87">
          <cell r="A87">
            <v>203</v>
          </cell>
          <cell r="B87" t="str">
            <v>Autoridad De Supervisión Del Sistema Financiero</v>
          </cell>
          <cell r="C87" t="str">
            <v>DCS</v>
          </cell>
        </row>
        <row r="88">
          <cell r="A88">
            <v>206</v>
          </cell>
          <cell r="B88" t="str">
            <v>Instituto Nacional De Estadística</v>
          </cell>
          <cell r="C88" t="str">
            <v>MVP</v>
          </cell>
        </row>
        <row r="89">
          <cell r="A89">
            <v>209</v>
          </cell>
          <cell r="B89" t="str">
            <v>Administración De Servicios Portuarios - Bolivia</v>
          </cell>
          <cell r="C89" t="str">
            <v>-</v>
          </cell>
        </row>
        <row r="90">
          <cell r="A90">
            <v>210</v>
          </cell>
          <cell r="B90" t="str">
            <v>Unidad De Análisis De Políticas Sociales Y Económicas</v>
          </cell>
          <cell r="C90" t="str">
            <v>DCS</v>
          </cell>
        </row>
        <row r="91">
          <cell r="A91">
            <v>212</v>
          </cell>
          <cell r="B91" t="str">
            <v>Instituto Nacional De Reforma Agraria</v>
          </cell>
          <cell r="C91" t="str">
            <v>SGP</v>
          </cell>
        </row>
        <row r="92">
          <cell r="A92">
            <v>213</v>
          </cell>
          <cell r="B92" t="str">
            <v>Servicio Nacional De Meteorología E Hidrología</v>
          </cell>
          <cell r="C92" t="str">
            <v>BCC</v>
          </cell>
        </row>
        <row r="93">
          <cell r="A93">
            <v>221</v>
          </cell>
          <cell r="B93" t="str">
            <v>Serv. Nal. De Reg. Y Control De La Comer. De Minerales Y Metales</v>
          </cell>
          <cell r="C93" t="str">
            <v>RCC</v>
          </cell>
        </row>
        <row r="94">
          <cell r="A94">
            <v>222</v>
          </cell>
          <cell r="B94" t="str">
            <v>Instituto Nacional De Innovación Agropecuaria Y Forestal</v>
          </cell>
          <cell r="C94" t="str">
            <v>SGP</v>
          </cell>
        </row>
        <row r="95">
          <cell r="A95">
            <v>223</v>
          </cell>
          <cell r="B95" t="str">
            <v>Fondo Nacional De Desarrollo Forestal</v>
          </cell>
          <cell r="C95" t="str">
            <v>SGP</v>
          </cell>
        </row>
        <row r="96">
          <cell r="A96">
            <v>224</v>
          </cell>
          <cell r="B96" t="str">
            <v>Insumos Bolivia</v>
          </cell>
          <cell r="C96" t="str">
            <v>YAP</v>
          </cell>
        </row>
        <row r="97">
          <cell r="A97">
            <v>225</v>
          </cell>
          <cell r="B97" t="str">
            <v>Serv. Nal. Para La Sostenibilidad En Saneamiento Básico</v>
          </cell>
          <cell r="C97" t="str">
            <v>DCS</v>
          </cell>
        </row>
        <row r="98">
          <cell r="A98">
            <v>226</v>
          </cell>
          <cell r="B98" t="str">
            <v>Servicio Estatal De Autonomías</v>
          </cell>
          <cell r="C98" t="str">
            <v>YAP</v>
          </cell>
        </row>
        <row r="99">
          <cell r="A99">
            <v>227</v>
          </cell>
          <cell r="B99" t="str">
            <v>Zona Franca Comercial E Industrial De Cobija</v>
          </cell>
          <cell r="C99" t="str">
            <v>BCC</v>
          </cell>
        </row>
        <row r="100">
          <cell r="A100">
            <v>234</v>
          </cell>
          <cell r="B100" t="str">
            <v>Servicio Geológico Minero</v>
          </cell>
          <cell r="C100" t="str">
            <v>JAD</v>
          </cell>
        </row>
        <row r="101">
          <cell r="A101">
            <v>242</v>
          </cell>
          <cell r="B101" t="str">
            <v>Comando De Ingeniería Del Ejército</v>
          </cell>
          <cell r="C101" t="str">
            <v>RCC</v>
          </cell>
        </row>
        <row r="102">
          <cell r="A102">
            <v>243</v>
          </cell>
          <cell r="B102" t="str">
            <v>Servicio Nacional De Hidrografía Naval</v>
          </cell>
          <cell r="C102" t="str">
            <v>JAD</v>
          </cell>
        </row>
        <row r="103">
          <cell r="A103">
            <v>244</v>
          </cell>
          <cell r="B103" t="str">
            <v>Servicio Nacional De Aerofotogrametría</v>
          </cell>
          <cell r="C103" t="str">
            <v>ETC</v>
          </cell>
        </row>
        <row r="104">
          <cell r="A104">
            <v>245</v>
          </cell>
          <cell r="B104" t="str">
            <v>Servicio Geodésico De Mapas</v>
          </cell>
          <cell r="C104" t="str">
            <v>ETC</v>
          </cell>
        </row>
        <row r="105">
          <cell r="A105">
            <v>247</v>
          </cell>
          <cell r="B105" t="str">
            <v>Corporación Gestora Del Proyecto Abapo - Izozog</v>
          </cell>
          <cell r="C105" t="str">
            <v>JAD</v>
          </cell>
        </row>
        <row r="106">
          <cell r="A106">
            <v>248</v>
          </cell>
          <cell r="B106" t="str">
            <v>Centro De Investigación Y Desarrollo Acuícola Boliviano</v>
          </cell>
          <cell r="C106" t="str">
            <v>-</v>
          </cell>
        </row>
        <row r="107">
          <cell r="A107">
            <v>249</v>
          </cell>
          <cell r="B107" t="str">
            <v>Central De Abastecimiento Y Suministros De Salud</v>
          </cell>
          <cell r="C107" t="str">
            <v>JMT</v>
          </cell>
        </row>
        <row r="108">
          <cell r="A108">
            <v>250</v>
          </cell>
          <cell r="B108" t="str">
            <v>Fondo De Des. Para Los Pueblos Indígenas, Orig. Y Com. Camp.</v>
          </cell>
          <cell r="C108" t="str">
            <v>-</v>
          </cell>
        </row>
        <row r="109">
          <cell r="A109">
            <v>251</v>
          </cell>
          <cell r="B109" t="str">
            <v>Instituto Nacional De Salud Ocupacional</v>
          </cell>
          <cell r="C109" t="str">
            <v>JMT</v>
          </cell>
        </row>
        <row r="110">
          <cell r="A110">
            <v>253</v>
          </cell>
          <cell r="B110" t="str">
            <v>Entidad Ejecutora De Medio Ambiente Y Agua</v>
          </cell>
          <cell r="C110" t="str">
            <v>DCS</v>
          </cell>
        </row>
        <row r="111">
          <cell r="A111">
            <v>254</v>
          </cell>
          <cell r="B111" t="str">
            <v>Instituto Del Seguro Agrario</v>
          </cell>
          <cell r="C111" t="str">
            <v>YAP</v>
          </cell>
        </row>
        <row r="112">
          <cell r="A112">
            <v>265</v>
          </cell>
          <cell r="B112" t="str">
            <v>Direc. Dptal. De Educación  Chuquisaca</v>
          </cell>
          <cell r="C112" t="str">
            <v>BCC</v>
          </cell>
        </row>
        <row r="113">
          <cell r="A113">
            <v>266</v>
          </cell>
          <cell r="B113" t="str">
            <v>Direc. Dptal. De Educación La Paz</v>
          </cell>
          <cell r="C113" t="str">
            <v>BCC</v>
          </cell>
        </row>
        <row r="114">
          <cell r="A114">
            <v>267</v>
          </cell>
          <cell r="B114" t="str">
            <v>Direc. Dptal. De Educación Cochabamba</v>
          </cell>
          <cell r="C114" t="str">
            <v>BCC</v>
          </cell>
        </row>
        <row r="115">
          <cell r="A115">
            <v>268</v>
          </cell>
          <cell r="B115" t="str">
            <v>Direc. Dptal. De Educación Oruro</v>
          </cell>
          <cell r="C115" t="str">
            <v>BCC</v>
          </cell>
        </row>
        <row r="116">
          <cell r="A116">
            <v>269</v>
          </cell>
          <cell r="B116" t="str">
            <v>Direc. Dptal. De Educación Potosí</v>
          </cell>
          <cell r="C116" t="str">
            <v>BCC</v>
          </cell>
        </row>
        <row r="117">
          <cell r="A117">
            <v>270</v>
          </cell>
          <cell r="B117" t="str">
            <v>Direc. Dptal. De Educación Tarija</v>
          </cell>
          <cell r="C117" t="str">
            <v>BCC</v>
          </cell>
        </row>
        <row r="118">
          <cell r="A118">
            <v>271</v>
          </cell>
          <cell r="B118" t="str">
            <v>Direc. Dptal. De Educación Santa Cruz</v>
          </cell>
          <cell r="C118" t="str">
            <v>BCC</v>
          </cell>
        </row>
        <row r="119">
          <cell r="A119">
            <v>272</v>
          </cell>
          <cell r="B119" t="str">
            <v>Direc. Dptal. De Educación Beni</v>
          </cell>
          <cell r="C119" t="str">
            <v>BCC</v>
          </cell>
        </row>
        <row r="120">
          <cell r="A120">
            <v>273</v>
          </cell>
          <cell r="B120" t="str">
            <v>Direc. Dptal. De Educación Pando</v>
          </cell>
          <cell r="C120" t="str">
            <v>BCC</v>
          </cell>
        </row>
        <row r="121">
          <cell r="A121">
            <v>281</v>
          </cell>
          <cell r="B121" t="str">
            <v>Oficina Técnica Nacional De Los Ríos Pilcomayo Y Bermejo</v>
          </cell>
          <cell r="C121" t="str">
            <v>SGP</v>
          </cell>
        </row>
        <row r="122">
          <cell r="A122">
            <v>283</v>
          </cell>
          <cell r="B122" t="str">
            <v>Aduana Nacional</v>
          </cell>
          <cell r="C122" t="str">
            <v>BCC</v>
          </cell>
        </row>
        <row r="123">
          <cell r="A123">
            <v>287</v>
          </cell>
          <cell r="B123" t="str">
            <v>Fondo Nacional De Inversión Productiva Y Social</v>
          </cell>
          <cell r="C123" t="str">
            <v>PLS</v>
          </cell>
        </row>
        <row r="124">
          <cell r="A124">
            <v>288</v>
          </cell>
          <cell r="B124" t="str">
            <v>Servicio Nacional De Riego</v>
          </cell>
          <cell r="C124" t="str">
            <v>RCC</v>
          </cell>
        </row>
        <row r="125">
          <cell r="A125">
            <v>289</v>
          </cell>
          <cell r="B125" t="str">
            <v>Mutual De Seguros Del Policía</v>
          </cell>
          <cell r="C125" t="str">
            <v>WAM</v>
          </cell>
        </row>
        <row r="126">
          <cell r="A126">
            <v>290</v>
          </cell>
          <cell r="B126" t="str">
            <v>Servicio De Impuestos Nacionales</v>
          </cell>
          <cell r="C126" t="str">
            <v>BCC</v>
          </cell>
        </row>
        <row r="127">
          <cell r="A127">
            <v>291</v>
          </cell>
          <cell r="B127" t="str">
            <v>Administradora Boliviana De Carreteras</v>
          </cell>
          <cell r="C127" t="str">
            <v>SGP</v>
          </cell>
        </row>
        <row r="128">
          <cell r="A128">
            <v>292</v>
          </cell>
          <cell r="B128" t="str">
            <v>Vías Bolivia</v>
          </cell>
          <cell r="C128" t="str">
            <v>JMT</v>
          </cell>
        </row>
        <row r="129">
          <cell r="A129">
            <v>293</v>
          </cell>
          <cell r="B129" t="str">
            <v>Fundación Cultural Del Banco Central De Bolivia</v>
          </cell>
          <cell r="C129" t="str">
            <v>JMT</v>
          </cell>
        </row>
        <row r="130">
          <cell r="A130">
            <v>294</v>
          </cell>
          <cell r="B130" t="str">
            <v>Univ. Indígena Bol. Comun. Intercultl Prod. Tupak Katari</v>
          </cell>
          <cell r="C130" t="str">
            <v>-</v>
          </cell>
        </row>
        <row r="131">
          <cell r="A131">
            <v>295</v>
          </cell>
          <cell r="B131" t="str">
            <v>Univ. Indígena Bol. Comun. Intercult Prod. Casimiro Huanca</v>
          </cell>
          <cell r="C131" t="str">
            <v>-</v>
          </cell>
        </row>
        <row r="132">
          <cell r="A132">
            <v>296</v>
          </cell>
          <cell r="B132" t="str">
            <v>Univ. Indígena Bol. Comun. Intercult Prod. Apiaguaiki Tupa</v>
          </cell>
          <cell r="C132" t="str">
            <v>-</v>
          </cell>
        </row>
        <row r="133">
          <cell r="A133">
            <v>297</v>
          </cell>
          <cell r="B133" t="str">
            <v>Servicio Nacional De Caminos Residual</v>
          </cell>
          <cell r="C133" t="str">
            <v>-</v>
          </cell>
        </row>
        <row r="134">
          <cell r="A134">
            <v>298</v>
          </cell>
          <cell r="B134" t="str">
            <v>Servicio Departamental De Riego - Chuquisaca</v>
          </cell>
          <cell r="C134" t="str">
            <v>RCC</v>
          </cell>
        </row>
        <row r="135">
          <cell r="A135">
            <v>299</v>
          </cell>
          <cell r="B135" t="str">
            <v>Servicio Departamental De Riego - La Paz</v>
          </cell>
          <cell r="C135" t="str">
            <v>RCC</v>
          </cell>
        </row>
        <row r="136">
          <cell r="A136">
            <v>300</v>
          </cell>
          <cell r="B136" t="str">
            <v>Servicio Departamental De Riego - Cochabamba</v>
          </cell>
          <cell r="C136" t="str">
            <v>RCC</v>
          </cell>
        </row>
        <row r="137">
          <cell r="A137">
            <v>301</v>
          </cell>
          <cell r="B137" t="str">
            <v>Servicio Departamental De Riego - Oruro</v>
          </cell>
          <cell r="C137" t="str">
            <v>RCC</v>
          </cell>
        </row>
        <row r="138">
          <cell r="A138">
            <v>302</v>
          </cell>
          <cell r="B138" t="str">
            <v>Servicio Departamental De Riego - Potosí</v>
          </cell>
          <cell r="C138" t="str">
            <v>RCC</v>
          </cell>
        </row>
        <row r="139">
          <cell r="A139">
            <v>303</v>
          </cell>
          <cell r="B139" t="str">
            <v>Servicio Departamental De Riego - Tarija</v>
          </cell>
          <cell r="C139" t="str">
            <v>RCC</v>
          </cell>
        </row>
        <row r="140">
          <cell r="A140">
            <v>304</v>
          </cell>
          <cell r="B140" t="str">
            <v>Servicio Departamental De Riego - Santa Cruz</v>
          </cell>
          <cell r="C140" t="str">
            <v>RCC</v>
          </cell>
        </row>
        <row r="141">
          <cell r="A141">
            <v>305</v>
          </cell>
          <cell r="B141" t="str">
            <v>Servicio Departamental De Riego - Beni</v>
          </cell>
          <cell r="C141" t="str">
            <v>RCC</v>
          </cell>
        </row>
        <row r="142">
          <cell r="A142">
            <v>306</v>
          </cell>
          <cell r="B142" t="str">
            <v>Servicio Departamental De Riego - Pando</v>
          </cell>
          <cell r="C142" t="str">
            <v>RCC</v>
          </cell>
        </row>
        <row r="143">
          <cell r="A143">
            <v>309</v>
          </cell>
          <cell r="B143" t="str">
            <v>Autoridad De Fiscalización Y Control Social Del Juego</v>
          </cell>
          <cell r="C143" t="str">
            <v>JAD</v>
          </cell>
        </row>
        <row r="144">
          <cell r="A144">
            <v>310</v>
          </cell>
          <cell r="B144" t="str">
            <v>Autoridad De Regulación Y Fiscalización De Telecomunicaciones Y Transportes</v>
          </cell>
          <cell r="C144" t="str">
            <v>ETC</v>
          </cell>
        </row>
        <row r="145">
          <cell r="A145">
            <v>311</v>
          </cell>
          <cell r="B145" t="str">
            <v>Autoridad De Fisc Y Ctrol Soc De Agua Potable Saneam.Básico</v>
          </cell>
          <cell r="C145" t="str">
            <v>ETC</v>
          </cell>
        </row>
        <row r="146">
          <cell r="A146">
            <v>312</v>
          </cell>
          <cell r="B146" t="str">
            <v>Autoridad De Fiscalizac. Y Control Soc De Bosques Y Tierras</v>
          </cell>
          <cell r="C146" t="str">
            <v>JMT</v>
          </cell>
        </row>
        <row r="147">
          <cell r="A147">
            <v>313</v>
          </cell>
          <cell r="B147" t="str">
            <v>Autoridad De Fiscalización Y Control De Pensiones Y Seguros - Aps</v>
          </cell>
          <cell r="C147" t="str">
            <v>DCS</v>
          </cell>
        </row>
        <row r="148">
          <cell r="A148">
            <v>314</v>
          </cell>
          <cell r="B148" t="str">
            <v>Autoridad De Fiscalización Y Control Social De Electricidad</v>
          </cell>
          <cell r="C148" t="str">
            <v>PLS</v>
          </cell>
        </row>
        <row r="149">
          <cell r="A149">
            <v>315</v>
          </cell>
          <cell r="B149" t="str">
            <v>Autoridad De Fiscalización Y Control Social De Empresas</v>
          </cell>
          <cell r="C149" t="str">
            <v>YAP</v>
          </cell>
        </row>
        <row r="150">
          <cell r="A150">
            <v>324</v>
          </cell>
          <cell r="B150" t="str">
            <v>Escuela Boliviana Intercultural De Música</v>
          </cell>
          <cell r="C150" t="str">
            <v>YAP</v>
          </cell>
        </row>
        <row r="151">
          <cell r="A151">
            <v>340</v>
          </cell>
          <cell r="B151" t="str">
            <v>Servicio General De Identificación Personal</v>
          </cell>
          <cell r="C151" t="str">
            <v>DCS</v>
          </cell>
        </row>
        <row r="152">
          <cell r="A152">
            <v>341</v>
          </cell>
          <cell r="B152" t="str">
            <v>Servicio General De Licencias De Conducir</v>
          </cell>
          <cell r="C152" t="str">
            <v>DCS</v>
          </cell>
        </row>
        <row r="153">
          <cell r="A153">
            <v>342</v>
          </cell>
          <cell r="B153" t="str">
            <v>Agencia Estatal De Vivienda</v>
          </cell>
          <cell r="C153" t="str">
            <v>JAD</v>
          </cell>
        </row>
        <row r="154">
          <cell r="A154">
            <v>343</v>
          </cell>
          <cell r="B154" t="str">
            <v>Escuela De Jueces Del Estado</v>
          </cell>
          <cell r="C154" t="str">
            <v>JAD</v>
          </cell>
        </row>
        <row r="155">
          <cell r="A155">
            <v>344</v>
          </cell>
          <cell r="B155" t="str">
            <v>Instituto Plurinacional De Estudio De Lenguas Y Culturas</v>
          </cell>
          <cell r="C155" t="str">
            <v>PLS</v>
          </cell>
        </row>
        <row r="156">
          <cell r="A156">
            <v>345</v>
          </cell>
          <cell r="B156" t="str">
            <v>Mutual De Servicios Al Policía</v>
          </cell>
          <cell r="C156" t="str">
            <v>WAM</v>
          </cell>
        </row>
        <row r="157">
          <cell r="A157">
            <v>346</v>
          </cell>
          <cell r="B157" t="str">
            <v>Unidad De Investigaciones Financieras</v>
          </cell>
          <cell r="C157" t="str">
            <v>WAM</v>
          </cell>
        </row>
        <row r="158">
          <cell r="A158">
            <v>347</v>
          </cell>
          <cell r="B158" t="str">
            <v>Autoridad De Fiscalización Y Control De Cooperativas</v>
          </cell>
          <cell r="C158" t="str">
            <v>WAM</v>
          </cell>
        </row>
        <row r="159">
          <cell r="A159">
            <v>348</v>
          </cell>
          <cell r="B159" t="str">
            <v>Autoridad Plurinacional De La Madre Tierra</v>
          </cell>
          <cell r="C159" t="str">
            <v>JMT</v>
          </cell>
        </row>
        <row r="160">
          <cell r="A160">
            <v>349</v>
          </cell>
          <cell r="B160" t="str">
            <v>Centro De Inv.Arqueológicas,Antropológicas Y Adm.De Tiwanaku</v>
          </cell>
          <cell r="C160" t="str">
            <v>MVP</v>
          </cell>
        </row>
        <row r="161">
          <cell r="A161">
            <v>371</v>
          </cell>
          <cell r="B161" t="str">
            <v>Centro Internacional De La Quinua</v>
          </cell>
          <cell r="C161" t="str">
            <v>JAD</v>
          </cell>
        </row>
        <row r="162">
          <cell r="A162">
            <v>372</v>
          </cell>
          <cell r="B162" t="str">
            <v>Unidad de Liquidación del Fondo de Desarrollo para los Pueblos Indígenas, Originarios y Comunidades Campesinas</v>
          </cell>
          <cell r="C162" t="str">
            <v>BCC</v>
          </cell>
        </row>
        <row r="163">
          <cell r="A163">
            <v>373</v>
          </cell>
          <cell r="B163" t="str">
            <v>Fondo de Desarrollo Indigena</v>
          </cell>
          <cell r="C163" t="str">
            <v>BCC</v>
          </cell>
        </row>
        <row r="164">
          <cell r="A164">
            <v>374</v>
          </cell>
          <cell r="B164" t="str">
            <v>Agencia de Gobierno Electrónico y Tecnologías de Información y Comunicación</v>
          </cell>
          <cell r="C164" t="str">
            <v>ETC</v>
          </cell>
        </row>
        <row r="165">
          <cell r="A165">
            <v>375</v>
          </cell>
          <cell r="B165" t="str">
            <v>Comité Organizador de los XI Juegos Suramericanos Cochabamba 2018</v>
          </cell>
          <cell r="C165" t="str">
            <v>-</v>
          </cell>
        </row>
        <row r="166">
          <cell r="A166">
            <v>376</v>
          </cell>
          <cell r="B166" t="str">
            <v>Agencia Boliviana de Energía Nuclear</v>
          </cell>
          <cell r="C166" t="str">
            <v>WAM</v>
          </cell>
        </row>
        <row r="167">
          <cell r="A167">
            <v>377</v>
          </cell>
          <cell r="B167" t="str">
            <v>Dir. Estrg. de Defensa de los Manantiales del Silala y todos los Rec. Hídricos en frontera con la Rep.de Chile</v>
          </cell>
          <cell r="C167" t="str">
            <v>-</v>
          </cell>
        </row>
        <row r="168">
          <cell r="A168">
            <v>378</v>
          </cell>
          <cell r="B168" t="str">
            <v>Servicio Nacional Textil</v>
          </cell>
          <cell r="C168" t="str">
            <v>DCS</v>
          </cell>
        </row>
        <row r="169">
          <cell r="A169">
            <v>380</v>
          </cell>
          <cell r="B169" t="str">
            <v>Autoridad De Fiscalización Y Control Del Sistema Nacional De Salud</v>
          </cell>
          <cell r="C169" t="str">
            <v>JMT</v>
          </cell>
        </row>
        <row r="170">
          <cell r="A170">
            <v>411</v>
          </cell>
          <cell r="B170" t="str">
            <v>Corporación Del Seguro Social Militar</v>
          </cell>
          <cell r="C170" t="str">
            <v>-</v>
          </cell>
        </row>
        <row r="171">
          <cell r="A171">
            <v>417</v>
          </cell>
          <cell r="B171" t="str">
            <v>Caja Nacional De Salud</v>
          </cell>
          <cell r="C171" t="str">
            <v>-</v>
          </cell>
        </row>
        <row r="172">
          <cell r="A172">
            <v>418</v>
          </cell>
          <cell r="B172" t="str">
            <v>Caja Petrolera De Salud</v>
          </cell>
          <cell r="C172" t="str">
            <v>-</v>
          </cell>
        </row>
        <row r="173">
          <cell r="A173">
            <v>422</v>
          </cell>
          <cell r="B173" t="str">
            <v>Caja Bancaria Estatal De Salud</v>
          </cell>
          <cell r="C173" t="str">
            <v>-</v>
          </cell>
        </row>
        <row r="174">
          <cell r="A174">
            <v>423</v>
          </cell>
          <cell r="B174" t="str">
            <v>Caja De Salud Del Servicio Nal. De Caminos Y Ramas Anexas</v>
          </cell>
          <cell r="C174" t="str">
            <v>-</v>
          </cell>
        </row>
        <row r="175">
          <cell r="A175">
            <v>424</v>
          </cell>
          <cell r="B175" t="str">
            <v>Caja De Salud Cordes</v>
          </cell>
          <cell r="C175" t="str">
            <v>-</v>
          </cell>
        </row>
        <row r="176">
          <cell r="A176">
            <v>425</v>
          </cell>
          <cell r="B176" t="str">
            <v>Seguro Social Universitario De Cochabamba</v>
          </cell>
          <cell r="C176" t="str">
            <v>-</v>
          </cell>
        </row>
        <row r="177">
          <cell r="A177">
            <v>426</v>
          </cell>
          <cell r="B177" t="str">
            <v>Seguro Social Universitario De Oruro</v>
          </cell>
          <cell r="C177" t="str">
            <v>-</v>
          </cell>
        </row>
        <row r="178">
          <cell r="A178">
            <v>427</v>
          </cell>
          <cell r="B178" t="str">
            <v>Seguro Social Universitario De Santa Cruz</v>
          </cell>
          <cell r="C178" t="str">
            <v>-</v>
          </cell>
        </row>
        <row r="179">
          <cell r="A179">
            <v>428</v>
          </cell>
          <cell r="B179" t="str">
            <v>Seguro Social Universitario De Sucre</v>
          </cell>
          <cell r="C179" t="str">
            <v>-</v>
          </cell>
        </row>
        <row r="180">
          <cell r="A180">
            <v>429</v>
          </cell>
          <cell r="B180" t="str">
            <v>Seguro Social Universitario De La Paz</v>
          </cell>
          <cell r="C180" t="str">
            <v>-</v>
          </cell>
        </row>
        <row r="181">
          <cell r="A181">
            <v>432</v>
          </cell>
          <cell r="B181" t="str">
            <v>Seguro Social Universitario De Tarija</v>
          </cell>
          <cell r="C181" t="str">
            <v>-</v>
          </cell>
        </row>
        <row r="182">
          <cell r="A182">
            <v>433</v>
          </cell>
          <cell r="B182" t="str">
            <v>Seguro Social Universitario De Potosí</v>
          </cell>
          <cell r="C182" t="str">
            <v>-</v>
          </cell>
        </row>
        <row r="183">
          <cell r="A183">
            <v>434</v>
          </cell>
          <cell r="B183" t="str">
            <v>Seguro Social Universitario De Beni</v>
          </cell>
          <cell r="C183" t="str">
            <v>-</v>
          </cell>
        </row>
        <row r="184">
          <cell r="A184">
            <v>435</v>
          </cell>
          <cell r="B184" t="str">
            <v>Seguro Integral De Salud</v>
          </cell>
          <cell r="C184" t="str">
            <v>-</v>
          </cell>
        </row>
        <row r="185">
          <cell r="A185">
            <v>512</v>
          </cell>
          <cell r="B185" t="str">
            <v>Adm.De Aeropuertos Y Servicios Auxiliares A La Naveg. Aérea</v>
          </cell>
          <cell r="C185" t="str">
            <v>MVP</v>
          </cell>
        </row>
        <row r="186">
          <cell r="A186">
            <v>513</v>
          </cell>
          <cell r="B186" t="str">
            <v>Yacimientos Petrolíferos Fiscales Bolivianos</v>
          </cell>
          <cell r="C186" t="str">
            <v>BCC</v>
          </cell>
        </row>
        <row r="187">
          <cell r="A187">
            <v>514</v>
          </cell>
          <cell r="B187" t="str">
            <v>Empresa Nacional De Electricidad</v>
          </cell>
          <cell r="C187" t="str">
            <v>DCS</v>
          </cell>
        </row>
        <row r="188">
          <cell r="A188">
            <v>517</v>
          </cell>
          <cell r="B188" t="str">
            <v>Corporación Minera De Bolivia</v>
          </cell>
          <cell r="C188" t="str">
            <v>DCS</v>
          </cell>
        </row>
        <row r="189">
          <cell r="A189">
            <v>520</v>
          </cell>
          <cell r="B189" t="str">
            <v>Empresa Metalúrgica Vinto - Nacionalizada</v>
          </cell>
          <cell r="C189" t="str">
            <v>YAP</v>
          </cell>
        </row>
        <row r="190">
          <cell r="A190">
            <v>522</v>
          </cell>
          <cell r="B190" t="str">
            <v>Empresa Nacional De Ferrocarriles - Residual</v>
          </cell>
          <cell r="C190" t="str">
            <v>YAP</v>
          </cell>
        </row>
        <row r="191">
          <cell r="A191">
            <v>523</v>
          </cell>
          <cell r="B191" t="str">
            <v>Empresa De Correos De Bolivia</v>
          </cell>
          <cell r="C191" t="str">
            <v>PLS</v>
          </cell>
        </row>
        <row r="192">
          <cell r="A192">
            <v>525</v>
          </cell>
          <cell r="B192" t="str">
            <v>Transportes Aéreos Bolivianos</v>
          </cell>
          <cell r="C192" t="str">
            <v>ETC</v>
          </cell>
        </row>
        <row r="193">
          <cell r="A193">
            <v>526</v>
          </cell>
          <cell r="B193" t="str">
            <v>Bolivia Tv</v>
          </cell>
          <cell r="C193" t="str">
            <v>YAP</v>
          </cell>
        </row>
        <row r="194">
          <cell r="A194">
            <v>548</v>
          </cell>
          <cell r="B194" t="str">
            <v>Corporación De Las Fuerzas Armadas P/ El Des. Nacional</v>
          </cell>
          <cell r="C194" t="str">
            <v>SGP</v>
          </cell>
        </row>
        <row r="195">
          <cell r="A195">
            <v>551</v>
          </cell>
          <cell r="B195" t="str">
            <v>Empresa Naviera Boliviana</v>
          </cell>
          <cell r="C195" t="str">
            <v>ETC</v>
          </cell>
        </row>
        <row r="196">
          <cell r="A196">
            <v>572</v>
          </cell>
          <cell r="B196" t="str">
            <v>Empresa De Apoyo A La Producción De Alimentos</v>
          </cell>
          <cell r="C196" t="str">
            <v>SGP</v>
          </cell>
        </row>
        <row r="197">
          <cell r="A197">
            <v>573</v>
          </cell>
          <cell r="B197" t="str">
            <v>Empresa Siderúrgica Del Mutún</v>
          </cell>
          <cell r="C197" t="str">
            <v>YAP</v>
          </cell>
        </row>
        <row r="198">
          <cell r="A198">
            <v>574</v>
          </cell>
          <cell r="B198" t="str">
            <v>Lácteos De Bolivia</v>
          </cell>
          <cell r="C198" t="str">
            <v>JMT</v>
          </cell>
        </row>
        <row r="199">
          <cell r="A199">
            <v>575</v>
          </cell>
          <cell r="B199" t="str">
            <v>Papeles De Bolivia</v>
          </cell>
          <cell r="C199" t="str">
            <v>PLS</v>
          </cell>
        </row>
        <row r="200">
          <cell r="A200">
            <v>576</v>
          </cell>
          <cell r="B200" t="str">
            <v>Cartones De Bolivia</v>
          </cell>
          <cell r="C200" t="str">
            <v>JMT</v>
          </cell>
        </row>
        <row r="201">
          <cell r="A201">
            <v>578</v>
          </cell>
          <cell r="B201" t="str">
            <v>Boliviana De Aviación</v>
          </cell>
          <cell r="C201" t="str">
            <v>YAP</v>
          </cell>
        </row>
        <row r="202">
          <cell r="A202">
            <v>579</v>
          </cell>
          <cell r="B202" t="str">
            <v>Empresa Púb. Nal. Estratégica Cementos De Bolivia</v>
          </cell>
          <cell r="C202" t="str">
            <v>JMT</v>
          </cell>
        </row>
        <row r="203">
          <cell r="A203">
            <v>580</v>
          </cell>
          <cell r="B203" t="str">
            <v>Depósitos Aduaneros Bolivianos</v>
          </cell>
          <cell r="C203" t="str">
            <v>DCS</v>
          </cell>
        </row>
        <row r="204">
          <cell r="A204">
            <v>581</v>
          </cell>
          <cell r="B204" t="str">
            <v>Empresa Púb. Nal. Estratégica Azúcar De Bolivia - Bermejo</v>
          </cell>
          <cell r="C204" t="str">
            <v>ETC</v>
          </cell>
        </row>
        <row r="205">
          <cell r="A205">
            <v>582</v>
          </cell>
          <cell r="B205" t="str">
            <v>Empresa Boliviana De Almendras Y Derivados</v>
          </cell>
          <cell r="C205" t="str">
            <v>BCC</v>
          </cell>
        </row>
        <row r="206">
          <cell r="A206">
            <v>584</v>
          </cell>
          <cell r="B206" t="str">
            <v>Empresa Boliviana De Industrializacion De Hidrocarburos</v>
          </cell>
          <cell r="C206" t="str">
            <v>MVP</v>
          </cell>
        </row>
        <row r="207">
          <cell r="A207">
            <v>585</v>
          </cell>
          <cell r="B207" t="str">
            <v>Agencia Boliviana Espacial</v>
          </cell>
          <cell r="C207" t="str">
            <v>BCC</v>
          </cell>
        </row>
        <row r="208">
          <cell r="A208">
            <v>586</v>
          </cell>
          <cell r="B208" t="str">
            <v>Empresa Azucarera San Buenaventura</v>
          </cell>
          <cell r="C208" t="str">
            <v>BCC</v>
          </cell>
        </row>
        <row r="209">
          <cell r="A209">
            <v>587</v>
          </cell>
          <cell r="B209" t="str">
            <v>Empresa Estratégica Boliviana De Construcción Y Conservación De Infraestructura Civil</v>
          </cell>
          <cell r="C209" t="str">
            <v>DCS</v>
          </cell>
        </row>
        <row r="210">
          <cell r="A210">
            <v>588</v>
          </cell>
          <cell r="B210" t="str">
            <v>Empresa Pública Nacional Textil</v>
          </cell>
          <cell r="C210" t="str">
            <v>DCS</v>
          </cell>
        </row>
        <row r="211">
          <cell r="A211">
            <v>589</v>
          </cell>
          <cell r="B211" t="str">
            <v>Empresa De Construcciones Del Ejército</v>
          </cell>
          <cell r="C211" t="str">
            <v>JAD</v>
          </cell>
        </row>
        <row r="212">
          <cell r="A212">
            <v>590</v>
          </cell>
          <cell r="B212" t="str">
            <v>Empresa Pública "Quipus"</v>
          </cell>
          <cell r="C212" t="str">
            <v>JAD</v>
          </cell>
        </row>
        <row r="213">
          <cell r="A213">
            <v>591</v>
          </cell>
          <cell r="B213" t="str">
            <v>Empresa Estatal De Transporte Por Cable Mi Teleférico</v>
          </cell>
          <cell r="C213" t="str">
            <v>WAM</v>
          </cell>
        </row>
        <row r="214">
          <cell r="A214">
            <v>592</v>
          </cell>
          <cell r="B214" t="str">
            <v>Empresa Estatal Boliviana De Turismo</v>
          </cell>
          <cell r="C214" t="str">
            <v>JMT</v>
          </cell>
        </row>
        <row r="215">
          <cell r="A215">
            <v>593</v>
          </cell>
          <cell r="B215" t="str">
            <v>Empresa Pública Yacana</v>
          </cell>
          <cell r="C215" t="str">
            <v>JMT</v>
          </cell>
        </row>
        <row r="216">
          <cell r="A216">
            <v>594</v>
          </cell>
          <cell r="B216" t="str">
            <v>Administración de Servicios Portuarios - Bolivia</v>
          </cell>
          <cell r="C216" t="str">
            <v>YAP</v>
          </cell>
        </row>
        <row r="217">
          <cell r="A217">
            <v>595</v>
          </cell>
          <cell r="B217" t="str">
            <v>Gestora Pública de la Seguridad Social de Largo Plazo</v>
          </cell>
          <cell r="C217" t="str">
            <v>YAP</v>
          </cell>
        </row>
        <row r="218">
          <cell r="A218">
            <v>597</v>
          </cell>
          <cell r="B218" t="str">
            <v>Empresa Pública Estratégica de Yacimientos de Lítio Bolivianos</v>
          </cell>
          <cell r="C218" t="str">
            <v>RCC</v>
          </cell>
        </row>
        <row r="219">
          <cell r="A219">
            <v>598</v>
          </cell>
          <cell r="B219" t="str">
            <v>Empresa Pública "Editorial del Estado Plurinacional de Bolivia"</v>
          </cell>
          <cell r="C219" t="str">
            <v>RCC</v>
          </cell>
        </row>
        <row r="220">
          <cell r="A220">
            <v>620</v>
          </cell>
          <cell r="B220" t="str">
            <v>Complejo Agroindustrial De San Buena Aventura</v>
          </cell>
          <cell r="C220" t="str">
            <v>PLS</v>
          </cell>
        </row>
        <row r="221">
          <cell r="A221">
            <v>633</v>
          </cell>
          <cell r="B221" t="str">
            <v>Empresa Misicuni</v>
          </cell>
          <cell r="C221" t="str">
            <v>SGP</v>
          </cell>
        </row>
        <row r="222">
          <cell r="A222">
            <v>634</v>
          </cell>
          <cell r="B222" t="str">
            <v>Empresa Púb. Deptal. Hotel Terminal-Terminal De Buses Oruro</v>
          </cell>
          <cell r="C222" t="str">
            <v>BCC</v>
          </cell>
        </row>
        <row r="223">
          <cell r="A223">
            <v>650</v>
          </cell>
          <cell r="B223" t="str">
            <v>Asamblea Legislativa Plurinacional</v>
          </cell>
          <cell r="C223" t="str">
            <v>DCS</v>
          </cell>
        </row>
        <row r="224">
          <cell r="A224">
            <v>660</v>
          </cell>
          <cell r="B224" t="str">
            <v>Órgano Judicial</v>
          </cell>
          <cell r="C224" t="str">
            <v>SGP</v>
          </cell>
        </row>
        <row r="225">
          <cell r="A225">
            <v>661</v>
          </cell>
          <cell r="B225" t="str">
            <v>Tribunal Constitucional Plurinacional</v>
          </cell>
          <cell r="C225" t="str">
            <v>SGP</v>
          </cell>
        </row>
        <row r="226">
          <cell r="A226">
            <v>670</v>
          </cell>
          <cell r="B226" t="str">
            <v>Órgano Electoral Plurinacional</v>
          </cell>
          <cell r="C226" t="str">
            <v>PLS</v>
          </cell>
        </row>
        <row r="227">
          <cell r="A227">
            <v>680</v>
          </cell>
          <cell r="B227" t="str">
            <v>Contraloria General Del Estado</v>
          </cell>
          <cell r="C227" t="str">
            <v>MVP</v>
          </cell>
        </row>
        <row r="228">
          <cell r="A228">
            <v>681</v>
          </cell>
          <cell r="B228" t="str">
            <v>Ministerio Público</v>
          </cell>
          <cell r="C228" t="str">
            <v>BCC</v>
          </cell>
        </row>
        <row r="229">
          <cell r="A229">
            <v>682</v>
          </cell>
          <cell r="B229" t="str">
            <v>Defensoría Del Pueblo</v>
          </cell>
          <cell r="C229" t="str">
            <v>SGP</v>
          </cell>
        </row>
        <row r="230">
          <cell r="A230">
            <v>683</v>
          </cell>
          <cell r="B230" t="str">
            <v>Procuraduría General Del Estado</v>
          </cell>
          <cell r="C230" t="str">
            <v>MVP</v>
          </cell>
        </row>
        <row r="231">
          <cell r="A231">
            <v>716</v>
          </cell>
          <cell r="B231" t="str">
            <v>Empresa Tarijeña Del Gas</v>
          </cell>
          <cell r="C231" t="str">
            <v>-</v>
          </cell>
        </row>
        <row r="232">
          <cell r="A232">
            <v>718</v>
          </cell>
          <cell r="B232" t="str">
            <v>Complejo Agroindustrial Buena Vista</v>
          </cell>
          <cell r="C232" t="str">
            <v>-</v>
          </cell>
        </row>
        <row r="233">
          <cell r="A233">
            <v>761</v>
          </cell>
          <cell r="B233" t="str">
            <v>Servicio Autónomo Municipal De Agua Potable Y Alcantarillado</v>
          </cell>
          <cell r="C233" t="str">
            <v>-</v>
          </cell>
        </row>
        <row r="234">
          <cell r="A234">
            <v>781</v>
          </cell>
          <cell r="B234" t="str">
            <v>Servicio Municipal De Agua Potable Y Alcantarillado</v>
          </cell>
          <cell r="C234" t="str">
            <v>-</v>
          </cell>
        </row>
        <row r="235">
          <cell r="A235">
            <v>802</v>
          </cell>
          <cell r="B235" t="str">
            <v>Empresa Local De Agua Potable Y Alcantarillado Sucre</v>
          </cell>
          <cell r="C235" t="str">
            <v>-</v>
          </cell>
        </row>
        <row r="236">
          <cell r="A236">
            <v>821</v>
          </cell>
          <cell r="B236" t="str">
            <v>Administración Autónoma Para Obras Sanitarias - Potosí</v>
          </cell>
          <cell r="C236" t="str">
            <v>-</v>
          </cell>
        </row>
        <row r="237">
          <cell r="A237">
            <v>831</v>
          </cell>
          <cell r="B237" t="str">
            <v>Servicio Local De Acueductos Y Alcantarillado - Oruro</v>
          </cell>
          <cell r="C237" t="str">
            <v>-</v>
          </cell>
        </row>
        <row r="238">
          <cell r="A238">
            <v>862</v>
          </cell>
          <cell r="B238" t="str">
            <v>Fondo Nacional De Desarrollo Regional</v>
          </cell>
          <cell r="C238" t="str">
            <v>MVP</v>
          </cell>
        </row>
        <row r="239">
          <cell r="A239">
            <v>865</v>
          </cell>
          <cell r="B239" t="str">
            <v>Fondo De Desarrollo Del Sist.Fin. Y Apoyo Al Sec.Productivo</v>
          </cell>
          <cell r="C239" t="str">
            <v>SGP</v>
          </cell>
        </row>
        <row r="240">
          <cell r="A240">
            <v>866</v>
          </cell>
          <cell r="B240" t="str">
            <v>Directorio Unico De Fondos</v>
          </cell>
          <cell r="C240" t="str">
            <v>-</v>
          </cell>
        </row>
        <row r="241">
          <cell r="A241">
            <v>867</v>
          </cell>
          <cell r="B241" t="str">
            <v>Fondo Rotatorio De Fomento Productivo Regional</v>
          </cell>
          <cell r="C241" t="str">
            <v>SGP</v>
          </cell>
        </row>
        <row r="242">
          <cell r="A242">
            <v>901</v>
          </cell>
          <cell r="B242" t="str">
            <v>Gobierno Autónomo Departamental De Chuquisaca</v>
          </cell>
          <cell r="C242" t="str">
            <v>RCC</v>
          </cell>
        </row>
        <row r="243">
          <cell r="A243">
            <v>902</v>
          </cell>
          <cell r="B243" t="str">
            <v>Gobierno Autónomo Departamental De La Paz</v>
          </cell>
          <cell r="C243" t="str">
            <v>RCC</v>
          </cell>
        </row>
        <row r="244">
          <cell r="A244">
            <v>903</v>
          </cell>
          <cell r="B244" t="str">
            <v>Gobierno Autónomo Departamental De Cochabamba</v>
          </cell>
          <cell r="C244" t="str">
            <v>RCC</v>
          </cell>
        </row>
        <row r="245">
          <cell r="A245">
            <v>904</v>
          </cell>
          <cell r="B245" t="str">
            <v>Gobierno Autónomo Departamental De Oruro</v>
          </cell>
          <cell r="C245" t="str">
            <v>RCC</v>
          </cell>
        </row>
        <row r="246">
          <cell r="A246">
            <v>905</v>
          </cell>
          <cell r="B246" t="str">
            <v>Gobierno Autónomo Departamental De Potosí</v>
          </cell>
          <cell r="C246" t="str">
            <v>RCC</v>
          </cell>
        </row>
        <row r="247">
          <cell r="A247">
            <v>906</v>
          </cell>
          <cell r="B247" t="str">
            <v>Gobierno Autónomo Departamental De Tarija</v>
          </cell>
          <cell r="C247" t="str">
            <v>RCC</v>
          </cell>
        </row>
        <row r="248">
          <cell r="A248">
            <v>907</v>
          </cell>
          <cell r="B248" t="str">
            <v>Gobierno Autónomo Departamental De Santa Cruz</v>
          </cell>
          <cell r="C248" t="str">
            <v>RCC</v>
          </cell>
        </row>
        <row r="249">
          <cell r="A249">
            <v>908</v>
          </cell>
          <cell r="B249" t="str">
            <v>Gobierno Autónomo Departamental Del Beni</v>
          </cell>
          <cell r="C249" t="str">
            <v>RCC</v>
          </cell>
        </row>
        <row r="250">
          <cell r="A250">
            <v>909</v>
          </cell>
          <cell r="B250" t="str">
            <v>Gobierno Autónomo Departamental De Pando</v>
          </cell>
          <cell r="C250" t="str">
            <v>RCC</v>
          </cell>
        </row>
        <row r="251">
          <cell r="A251">
            <v>950</v>
          </cell>
          <cell r="B251" t="str">
            <v>Banco Vivienda</v>
          </cell>
          <cell r="C251" t="str">
            <v>-</v>
          </cell>
        </row>
        <row r="252">
          <cell r="A252">
            <v>951</v>
          </cell>
          <cell r="B252" t="str">
            <v>Banco Central De Bolivia</v>
          </cell>
          <cell r="C252" t="str">
            <v>-</v>
          </cell>
        </row>
        <row r="253">
          <cell r="A253">
            <v>999</v>
          </cell>
          <cell r="B253" t="str">
            <v>Sector Privado</v>
          </cell>
          <cell r="C253" t="str">
            <v>-</v>
          </cell>
        </row>
        <row r="254">
          <cell r="A254">
            <v>1101</v>
          </cell>
          <cell r="B254" t="str">
            <v>Gobierno Autónomo Municipal De Sucre</v>
          </cell>
          <cell r="C254" t="str">
            <v>RCC</v>
          </cell>
        </row>
        <row r="255">
          <cell r="A255">
            <v>1102</v>
          </cell>
          <cell r="B255" t="str">
            <v>Gobierno Autónomo Municipal De Yotala</v>
          </cell>
          <cell r="C255" t="str">
            <v>RCC</v>
          </cell>
        </row>
        <row r="256">
          <cell r="A256">
            <v>1103</v>
          </cell>
          <cell r="B256" t="str">
            <v>Gobierno Autónomo Municipal De Poroma</v>
          </cell>
          <cell r="C256" t="str">
            <v>RCC</v>
          </cell>
        </row>
        <row r="257">
          <cell r="A257">
            <v>1104</v>
          </cell>
          <cell r="B257" t="str">
            <v>Gobierno Autónomo Municipal De Villa Azurduy</v>
          </cell>
          <cell r="C257" t="str">
            <v>RCC</v>
          </cell>
        </row>
        <row r="258">
          <cell r="A258">
            <v>1105</v>
          </cell>
          <cell r="B258" t="str">
            <v>Gobierno Autónomo Municipal De Tarvita (Villa Orías)</v>
          </cell>
          <cell r="C258" t="str">
            <v>RCC</v>
          </cell>
        </row>
        <row r="259">
          <cell r="A259">
            <v>1106</v>
          </cell>
          <cell r="B259" t="str">
            <v>Gobierno Autónomo Municipal De Villa Zudañez (Tacopaya)</v>
          </cell>
          <cell r="C259" t="str">
            <v>RCC</v>
          </cell>
        </row>
        <row r="260">
          <cell r="A260">
            <v>1107</v>
          </cell>
          <cell r="B260" t="str">
            <v>Gobierno Autónomo Municipal De Presto</v>
          </cell>
          <cell r="C260" t="str">
            <v>RCC</v>
          </cell>
        </row>
        <row r="261">
          <cell r="A261">
            <v>1108</v>
          </cell>
          <cell r="B261" t="str">
            <v>Gobierno Autónomo Municipal De Villa Mojocoya</v>
          </cell>
          <cell r="C261" t="str">
            <v>RCC</v>
          </cell>
        </row>
        <row r="262">
          <cell r="A262">
            <v>1109</v>
          </cell>
          <cell r="B262" t="str">
            <v>Gobierno Autónomo Municipal De Icla</v>
          </cell>
          <cell r="C262" t="str">
            <v>RCC</v>
          </cell>
        </row>
        <row r="263">
          <cell r="A263">
            <v>1110</v>
          </cell>
          <cell r="B263" t="str">
            <v>Gobierno Autónomo Municipal De Padilla</v>
          </cell>
          <cell r="C263" t="str">
            <v>RCC</v>
          </cell>
        </row>
        <row r="264">
          <cell r="A264">
            <v>1111</v>
          </cell>
          <cell r="B264" t="str">
            <v>Gobierno Autónomo Municipal De Tomina</v>
          </cell>
          <cell r="C264" t="str">
            <v>RCC</v>
          </cell>
        </row>
        <row r="265">
          <cell r="A265">
            <v>1112</v>
          </cell>
          <cell r="B265" t="str">
            <v>Gobierno Autónomo Municipal De Sopachuy</v>
          </cell>
          <cell r="C265" t="str">
            <v>RCC</v>
          </cell>
        </row>
        <row r="266">
          <cell r="A266">
            <v>1113</v>
          </cell>
          <cell r="B266" t="str">
            <v>Gobierno Autónomo Municipal De Villa Alcalá</v>
          </cell>
          <cell r="C266" t="str">
            <v>RCC</v>
          </cell>
        </row>
        <row r="267">
          <cell r="A267">
            <v>1114</v>
          </cell>
          <cell r="B267" t="str">
            <v>Gobierno Autónomo Municipal De El Villar</v>
          </cell>
          <cell r="C267" t="str">
            <v>RCC</v>
          </cell>
        </row>
        <row r="268">
          <cell r="A268">
            <v>1115</v>
          </cell>
          <cell r="B268" t="str">
            <v>Gobierno Autónomo Municipal De Monteagudo</v>
          </cell>
          <cell r="C268" t="str">
            <v>RCC</v>
          </cell>
        </row>
        <row r="269">
          <cell r="A269">
            <v>1116</v>
          </cell>
          <cell r="B269" t="str">
            <v>Gobierno Autónomo Municipal De San Pablo De Huacareta</v>
          </cell>
          <cell r="C269" t="str">
            <v>RCC</v>
          </cell>
        </row>
        <row r="270">
          <cell r="A270">
            <v>1117</v>
          </cell>
          <cell r="B270" t="str">
            <v>Gobierno Autónomo Municipal De Tarabuco</v>
          </cell>
          <cell r="C270" t="str">
            <v>RCC</v>
          </cell>
        </row>
        <row r="271">
          <cell r="A271">
            <v>1118</v>
          </cell>
          <cell r="B271" t="str">
            <v>Gobierno Autónomo Municipal De Yamparáez</v>
          </cell>
          <cell r="C271" t="str">
            <v>RCC</v>
          </cell>
        </row>
        <row r="272">
          <cell r="A272">
            <v>1119</v>
          </cell>
          <cell r="B272" t="str">
            <v>Gobierno Autónomo Municipal De Camargo</v>
          </cell>
          <cell r="C272" t="str">
            <v>RCC</v>
          </cell>
        </row>
        <row r="273">
          <cell r="A273">
            <v>1120</v>
          </cell>
          <cell r="B273" t="str">
            <v>Gobierno Autónomo Municipal De San Lucas</v>
          </cell>
          <cell r="C273" t="str">
            <v>RCC</v>
          </cell>
        </row>
        <row r="274">
          <cell r="A274">
            <v>1121</v>
          </cell>
          <cell r="B274" t="str">
            <v>Gobierno Autónomo Municipal De Incahuasi</v>
          </cell>
          <cell r="C274" t="str">
            <v>RCC</v>
          </cell>
        </row>
        <row r="275">
          <cell r="A275">
            <v>1122</v>
          </cell>
          <cell r="B275" t="str">
            <v>Gobierno Autónomo Municipal De Villa Serrano</v>
          </cell>
          <cell r="C275" t="str">
            <v>RCC</v>
          </cell>
        </row>
        <row r="276">
          <cell r="A276">
            <v>1123</v>
          </cell>
          <cell r="B276" t="str">
            <v>Gobierno Autónomo Municipal De Camataqui (Villa Abecia)</v>
          </cell>
          <cell r="C276" t="str">
            <v>RCC</v>
          </cell>
        </row>
        <row r="277">
          <cell r="A277">
            <v>1124</v>
          </cell>
          <cell r="B277" t="str">
            <v>Gobierno Autónomo Municipal De Culpina</v>
          </cell>
          <cell r="C277" t="str">
            <v>RCC</v>
          </cell>
        </row>
        <row r="278">
          <cell r="A278">
            <v>1125</v>
          </cell>
          <cell r="B278" t="str">
            <v>Gobierno Autónomo Municipal De Las Carreras</v>
          </cell>
          <cell r="C278" t="str">
            <v>RCC</v>
          </cell>
        </row>
        <row r="279">
          <cell r="A279">
            <v>1126</v>
          </cell>
          <cell r="B279" t="str">
            <v>Gobierno Autónomo Municipal De Villa Vaca Guzmán</v>
          </cell>
          <cell r="C279" t="str">
            <v>RCC</v>
          </cell>
        </row>
        <row r="280">
          <cell r="A280">
            <v>1127</v>
          </cell>
          <cell r="B280" t="str">
            <v>Gobierno Autónomo Municipal De Villa De Huacaya</v>
          </cell>
          <cell r="C280" t="str">
            <v>RCC</v>
          </cell>
        </row>
        <row r="281">
          <cell r="A281">
            <v>1128</v>
          </cell>
          <cell r="B281" t="str">
            <v>Gobierno Autónomo Municipal De Machareti</v>
          </cell>
          <cell r="C281" t="str">
            <v>RCC</v>
          </cell>
        </row>
        <row r="282">
          <cell r="A282">
            <v>1129</v>
          </cell>
          <cell r="B282" t="str">
            <v>Gobierno Autónomo Municipal De Villa Charcas</v>
          </cell>
          <cell r="C282" t="str">
            <v>RCC</v>
          </cell>
        </row>
        <row r="283">
          <cell r="A283">
            <v>1201</v>
          </cell>
          <cell r="B283" t="str">
            <v>Gobierno Autónomo Municipal De La Paz</v>
          </cell>
          <cell r="C283" t="str">
            <v>RCC</v>
          </cell>
        </row>
        <row r="284">
          <cell r="A284">
            <v>1202</v>
          </cell>
          <cell r="B284" t="str">
            <v>Gobierno Autónomo Municipal De Palca</v>
          </cell>
          <cell r="C284" t="str">
            <v>RCC</v>
          </cell>
        </row>
        <row r="285">
          <cell r="A285">
            <v>1203</v>
          </cell>
          <cell r="B285" t="str">
            <v>Gobierno Autónomo Municipal De Mecapaca</v>
          </cell>
          <cell r="C285" t="str">
            <v>RCC</v>
          </cell>
        </row>
        <row r="286">
          <cell r="A286">
            <v>1204</v>
          </cell>
          <cell r="B286" t="str">
            <v>Gobierno Autónomo Municipal De Achocalla</v>
          </cell>
          <cell r="C286" t="str">
            <v>RCC</v>
          </cell>
        </row>
        <row r="287">
          <cell r="A287">
            <v>1205</v>
          </cell>
          <cell r="B287" t="str">
            <v>Gobierno Autónomo Municipal De El Alto De La Paz</v>
          </cell>
          <cell r="C287" t="str">
            <v>RCC</v>
          </cell>
        </row>
        <row r="288">
          <cell r="A288">
            <v>1206</v>
          </cell>
          <cell r="B288" t="str">
            <v>Gobierno Autónomo Municipal De Viacha</v>
          </cell>
          <cell r="C288" t="str">
            <v>RCC</v>
          </cell>
        </row>
        <row r="289">
          <cell r="A289">
            <v>1207</v>
          </cell>
          <cell r="B289" t="str">
            <v>Gobierno Autónomo Municipal De Guaqui</v>
          </cell>
          <cell r="C289" t="str">
            <v>RCC</v>
          </cell>
        </row>
        <row r="290">
          <cell r="A290">
            <v>1208</v>
          </cell>
          <cell r="B290" t="str">
            <v>Gobierno Autónomo Municipal De Tiahuanacu</v>
          </cell>
          <cell r="C290" t="str">
            <v>RCC</v>
          </cell>
        </row>
        <row r="291">
          <cell r="A291">
            <v>1209</v>
          </cell>
          <cell r="B291" t="str">
            <v>Gobierno Autónomo Municipal De Desaguadero</v>
          </cell>
          <cell r="C291" t="str">
            <v>RCC</v>
          </cell>
        </row>
        <row r="292">
          <cell r="A292">
            <v>1210</v>
          </cell>
          <cell r="B292" t="str">
            <v>Gobierno Autónomo Municipal De Caranavi</v>
          </cell>
          <cell r="C292" t="str">
            <v>RCC</v>
          </cell>
        </row>
        <row r="293">
          <cell r="A293">
            <v>1211</v>
          </cell>
          <cell r="B293" t="str">
            <v>Gobierno Autónomo Municipal De Sica Sica (Villa Aroma)</v>
          </cell>
          <cell r="C293" t="str">
            <v>RCC</v>
          </cell>
        </row>
        <row r="294">
          <cell r="A294">
            <v>1212</v>
          </cell>
          <cell r="B294" t="str">
            <v>Gobierno Autónomo Municipal De Umala</v>
          </cell>
          <cell r="C294" t="str">
            <v>RCC</v>
          </cell>
        </row>
        <row r="295">
          <cell r="A295">
            <v>1213</v>
          </cell>
          <cell r="B295" t="str">
            <v>Gobierno Autónomo Municipal De Ayo Ayo</v>
          </cell>
          <cell r="C295" t="str">
            <v>RCC</v>
          </cell>
        </row>
        <row r="296">
          <cell r="A296">
            <v>1214</v>
          </cell>
          <cell r="B296" t="str">
            <v>Gobierno Autónomo Municipal De Calamarca</v>
          </cell>
          <cell r="C296" t="str">
            <v>RCC</v>
          </cell>
        </row>
        <row r="297">
          <cell r="A297">
            <v>1215</v>
          </cell>
          <cell r="B297" t="str">
            <v>Gobierno Autónomo Municipal De Patacamaya</v>
          </cell>
          <cell r="C297" t="str">
            <v>RCC</v>
          </cell>
        </row>
        <row r="298">
          <cell r="A298">
            <v>1216</v>
          </cell>
          <cell r="B298" t="str">
            <v>Gobierno Autónomo Municipal De Colquencha</v>
          </cell>
          <cell r="C298" t="str">
            <v>RCC</v>
          </cell>
        </row>
        <row r="299">
          <cell r="A299">
            <v>1217</v>
          </cell>
          <cell r="B299" t="str">
            <v>Gobierno Autónomo Municipal De Collana</v>
          </cell>
          <cell r="C299" t="str">
            <v>RCC</v>
          </cell>
        </row>
        <row r="300">
          <cell r="A300">
            <v>1218</v>
          </cell>
          <cell r="B300" t="str">
            <v>Gobierno Autónomo Municipal De Inquisivi</v>
          </cell>
          <cell r="C300" t="str">
            <v>RCC</v>
          </cell>
        </row>
        <row r="301">
          <cell r="A301">
            <v>1219</v>
          </cell>
          <cell r="B301" t="str">
            <v>Gobierno Autónomo Municipal De Quime</v>
          </cell>
          <cell r="C301" t="str">
            <v>RCC</v>
          </cell>
        </row>
        <row r="302">
          <cell r="A302">
            <v>1220</v>
          </cell>
          <cell r="B302" t="str">
            <v>Gobierno Autónomo Municipal De Cajuata</v>
          </cell>
          <cell r="C302" t="str">
            <v>RCC</v>
          </cell>
        </row>
        <row r="303">
          <cell r="A303">
            <v>1221</v>
          </cell>
          <cell r="B303" t="str">
            <v>Gobierno Autónomo Municipal De Colquiri</v>
          </cell>
          <cell r="C303" t="str">
            <v>RCC</v>
          </cell>
        </row>
        <row r="304">
          <cell r="A304">
            <v>1222</v>
          </cell>
          <cell r="B304" t="str">
            <v>Gobierno Autónomo Municipal De Ichoca</v>
          </cell>
          <cell r="C304" t="str">
            <v>RCC</v>
          </cell>
        </row>
        <row r="305">
          <cell r="A305">
            <v>1223</v>
          </cell>
          <cell r="B305" t="str">
            <v>Gobierno Autónomo Municipal De Villa Libertad Licoma</v>
          </cell>
          <cell r="C305" t="str">
            <v>RCC</v>
          </cell>
        </row>
        <row r="306">
          <cell r="A306">
            <v>1224</v>
          </cell>
          <cell r="B306" t="str">
            <v>Gobierno Autónomo Municipal De Achacachi</v>
          </cell>
          <cell r="C306" t="str">
            <v>RCC</v>
          </cell>
        </row>
        <row r="307">
          <cell r="A307">
            <v>1225</v>
          </cell>
          <cell r="B307" t="str">
            <v>Gobierno Autónomo Municipal De Ancoraimes</v>
          </cell>
          <cell r="C307" t="str">
            <v>RCC</v>
          </cell>
        </row>
        <row r="308">
          <cell r="A308">
            <v>1226</v>
          </cell>
          <cell r="B308" t="str">
            <v>Gobierno Autónomo Municipal De Sorata</v>
          </cell>
          <cell r="C308" t="str">
            <v>RCC</v>
          </cell>
        </row>
        <row r="309">
          <cell r="A309">
            <v>1227</v>
          </cell>
          <cell r="B309" t="str">
            <v>Gobierno Autónomo Municipal De Guanay</v>
          </cell>
          <cell r="C309" t="str">
            <v>RCC</v>
          </cell>
        </row>
        <row r="310">
          <cell r="A310">
            <v>1228</v>
          </cell>
          <cell r="B310" t="str">
            <v>Gobierno Autónomo Municipal De Tacacoma</v>
          </cell>
          <cell r="C310" t="str">
            <v>RCC</v>
          </cell>
        </row>
        <row r="311">
          <cell r="A311">
            <v>1229</v>
          </cell>
          <cell r="B311" t="str">
            <v>Gobierno Autónomo Municipal De Tipuani</v>
          </cell>
          <cell r="C311" t="str">
            <v>RCC</v>
          </cell>
        </row>
        <row r="312">
          <cell r="A312">
            <v>1230</v>
          </cell>
          <cell r="B312" t="str">
            <v>Gobierno Autónomo Municipal De Quiabaya</v>
          </cell>
          <cell r="C312" t="str">
            <v>RCC</v>
          </cell>
        </row>
        <row r="313">
          <cell r="A313">
            <v>1231</v>
          </cell>
          <cell r="B313" t="str">
            <v>Gobierno Autónomo Municipal De Combaya</v>
          </cell>
          <cell r="C313" t="str">
            <v>RCC</v>
          </cell>
        </row>
        <row r="314">
          <cell r="A314">
            <v>1232</v>
          </cell>
          <cell r="B314" t="str">
            <v>Gobierno Autónomo Municipal De Copacabana</v>
          </cell>
          <cell r="C314" t="str">
            <v>RCC</v>
          </cell>
        </row>
        <row r="315">
          <cell r="A315">
            <v>1233</v>
          </cell>
          <cell r="B315" t="str">
            <v>Gobierno Autónomo Municipal De San Pedro De Tiquina</v>
          </cell>
          <cell r="C315" t="str">
            <v>RCC</v>
          </cell>
        </row>
        <row r="316">
          <cell r="A316">
            <v>1234</v>
          </cell>
          <cell r="B316" t="str">
            <v>Gobierno Autónomo Municipal De Tito Yupanqui</v>
          </cell>
          <cell r="C316" t="str">
            <v>RCC</v>
          </cell>
        </row>
        <row r="317">
          <cell r="A317">
            <v>1235</v>
          </cell>
          <cell r="B317" t="str">
            <v>Gobierno Autónomo Municipal De Chuma</v>
          </cell>
          <cell r="C317" t="str">
            <v>RCC</v>
          </cell>
        </row>
        <row r="318">
          <cell r="A318">
            <v>1236</v>
          </cell>
          <cell r="B318" t="str">
            <v>Gobierno Autónomo Municipal De Ayata</v>
          </cell>
          <cell r="C318" t="str">
            <v>RCC</v>
          </cell>
        </row>
        <row r="319">
          <cell r="A319">
            <v>1237</v>
          </cell>
          <cell r="B319" t="str">
            <v>Gobierno Autónomo Municipal De Aucapata</v>
          </cell>
          <cell r="C319" t="str">
            <v>RCC</v>
          </cell>
        </row>
        <row r="320">
          <cell r="A320">
            <v>1238</v>
          </cell>
          <cell r="B320" t="str">
            <v>Gobierno Autónomo Municipal De Corocoro</v>
          </cell>
          <cell r="C320" t="str">
            <v>RCC</v>
          </cell>
        </row>
        <row r="321">
          <cell r="A321">
            <v>1239</v>
          </cell>
          <cell r="B321" t="str">
            <v>Gobierno Autónomo Municipal De Caquiaviri</v>
          </cell>
          <cell r="C321" t="str">
            <v>RCC</v>
          </cell>
        </row>
        <row r="322">
          <cell r="A322">
            <v>1240</v>
          </cell>
          <cell r="B322" t="str">
            <v>Gobierno Autónomo Municipal De Calacoto</v>
          </cell>
          <cell r="C322" t="str">
            <v>RCC</v>
          </cell>
        </row>
        <row r="323">
          <cell r="A323">
            <v>1241</v>
          </cell>
          <cell r="B323" t="str">
            <v>Gobierno Autónomo Municipal De Comanche</v>
          </cell>
          <cell r="C323" t="str">
            <v>RCC</v>
          </cell>
        </row>
        <row r="324">
          <cell r="A324">
            <v>1242</v>
          </cell>
          <cell r="B324" t="str">
            <v>Gobierno Autónomo Municipal De Charaña</v>
          </cell>
          <cell r="C324" t="str">
            <v>RCC</v>
          </cell>
        </row>
        <row r="325">
          <cell r="A325">
            <v>1243</v>
          </cell>
          <cell r="B325" t="str">
            <v>Gobierno Autónomo Municipal De Waldo Ballivián</v>
          </cell>
          <cell r="C325" t="str">
            <v>RCC</v>
          </cell>
        </row>
        <row r="326">
          <cell r="A326">
            <v>1244</v>
          </cell>
          <cell r="B326" t="str">
            <v>Gobierno Autónomo Municipal De Nazacara De Pacajes</v>
          </cell>
          <cell r="C326" t="str">
            <v>RCC</v>
          </cell>
        </row>
        <row r="327">
          <cell r="A327">
            <v>1245</v>
          </cell>
          <cell r="B327" t="str">
            <v>Gobierno Autónomo Municipal De Santiago De Callapa</v>
          </cell>
          <cell r="C327" t="str">
            <v>RCC</v>
          </cell>
        </row>
        <row r="328">
          <cell r="A328">
            <v>1246</v>
          </cell>
          <cell r="B328" t="str">
            <v>Gobierno Autónomo Municipal De Puerto Acosta</v>
          </cell>
          <cell r="C328" t="str">
            <v>RCC</v>
          </cell>
        </row>
        <row r="329">
          <cell r="A329">
            <v>1247</v>
          </cell>
          <cell r="B329" t="str">
            <v>Gobierno Autónomo Municipal De Mocomoco</v>
          </cell>
          <cell r="C329" t="str">
            <v>RCC</v>
          </cell>
        </row>
        <row r="330">
          <cell r="A330">
            <v>1248</v>
          </cell>
          <cell r="B330" t="str">
            <v>Gobierno Autónomo Municipal De Carabuco</v>
          </cell>
          <cell r="C330" t="str">
            <v>RCC</v>
          </cell>
        </row>
        <row r="331">
          <cell r="A331">
            <v>1249</v>
          </cell>
          <cell r="B331" t="str">
            <v>Gobierno Autónomo Municipal De Apolo</v>
          </cell>
          <cell r="C331" t="str">
            <v>RCC</v>
          </cell>
        </row>
        <row r="332">
          <cell r="A332">
            <v>1250</v>
          </cell>
          <cell r="B332" t="str">
            <v>Gobierno Autónomo Municipal De Pelechuco</v>
          </cell>
          <cell r="C332" t="str">
            <v>RCC</v>
          </cell>
        </row>
        <row r="333">
          <cell r="A333">
            <v>1251</v>
          </cell>
          <cell r="B333" t="str">
            <v>Gobierno Autónomo Municipal De Luribay</v>
          </cell>
          <cell r="C333" t="str">
            <v>RCC</v>
          </cell>
        </row>
        <row r="334">
          <cell r="A334">
            <v>1252</v>
          </cell>
          <cell r="B334" t="str">
            <v>Gobierno Autónomo Municipal De Sapahaqui</v>
          </cell>
          <cell r="C334" t="str">
            <v>RCC</v>
          </cell>
        </row>
        <row r="335">
          <cell r="A335">
            <v>1253</v>
          </cell>
          <cell r="B335" t="str">
            <v>Gobierno Autónomo Municipal De Yaco</v>
          </cell>
          <cell r="C335" t="str">
            <v>RCC</v>
          </cell>
        </row>
        <row r="336">
          <cell r="A336">
            <v>1254</v>
          </cell>
          <cell r="B336" t="str">
            <v>Gobierno Autónomo Municipal De Malla</v>
          </cell>
          <cell r="C336" t="str">
            <v>RCC</v>
          </cell>
        </row>
        <row r="337">
          <cell r="A337">
            <v>1255</v>
          </cell>
          <cell r="B337" t="str">
            <v>Gobierno Autónomo Municipal De Cairoma</v>
          </cell>
          <cell r="C337" t="str">
            <v>RCC</v>
          </cell>
        </row>
        <row r="338">
          <cell r="A338">
            <v>1256</v>
          </cell>
          <cell r="B338" t="str">
            <v>Gobierno Autónomo Municipal De Chulumani (Villa De La Libertad)</v>
          </cell>
          <cell r="C338" t="str">
            <v>RCC</v>
          </cell>
        </row>
        <row r="339">
          <cell r="A339">
            <v>1257</v>
          </cell>
          <cell r="B339" t="str">
            <v>Gobierno Autónomo Municipal De Irupana (Villa De Lanza)</v>
          </cell>
          <cell r="C339" t="str">
            <v>RCC</v>
          </cell>
        </row>
        <row r="340">
          <cell r="A340">
            <v>1258</v>
          </cell>
          <cell r="B340" t="str">
            <v>Gobierno Autónomo Municipal De Yanacachi</v>
          </cell>
          <cell r="C340" t="str">
            <v>RCC</v>
          </cell>
        </row>
        <row r="341">
          <cell r="A341">
            <v>1259</v>
          </cell>
          <cell r="B341" t="str">
            <v>Gobierno Autónomo Municipal De Palos Blancos</v>
          </cell>
          <cell r="C341" t="str">
            <v>RCC</v>
          </cell>
        </row>
        <row r="342">
          <cell r="A342">
            <v>1260</v>
          </cell>
          <cell r="B342" t="str">
            <v>Gobierno Autónomo Municipal De La Asunta</v>
          </cell>
          <cell r="C342" t="str">
            <v>RCC</v>
          </cell>
        </row>
        <row r="343">
          <cell r="A343">
            <v>1261</v>
          </cell>
          <cell r="B343" t="str">
            <v>Gobierno Autónomo Municipal De Pucarani</v>
          </cell>
          <cell r="C343" t="str">
            <v>RCC</v>
          </cell>
        </row>
        <row r="344">
          <cell r="A344">
            <v>1262</v>
          </cell>
          <cell r="B344" t="str">
            <v>Gobierno Autónomo Municipal De Laja</v>
          </cell>
          <cell r="C344" t="str">
            <v>RCC</v>
          </cell>
        </row>
        <row r="345">
          <cell r="A345">
            <v>1263</v>
          </cell>
          <cell r="B345" t="str">
            <v>Gobierno Autónomo Municipal De Batallas</v>
          </cell>
          <cell r="C345" t="str">
            <v>RCC</v>
          </cell>
        </row>
        <row r="346">
          <cell r="A346">
            <v>1264</v>
          </cell>
          <cell r="B346" t="str">
            <v>Gobierno Autónomo Municipal De Puerto Pérez</v>
          </cell>
          <cell r="C346" t="str">
            <v>RCC</v>
          </cell>
        </row>
        <row r="347">
          <cell r="A347">
            <v>1265</v>
          </cell>
          <cell r="B347" t="str">
            <v>Gobierno Autónomo Municipal De Coroico</v>
          </cell>
          <cell r="C347" t="str">
            <v>RCC</v>
          </cell>
        </row>
        <row r="348">
          <cell r="A348">
            <v>1266</v>
          </cell>
          <cell r="B348" t="str">
            <v>Gobierno Autónomo Municipal De Coripata</v>
          </cell>
          <cell r="C348" t="str">
            <v>RCC</v>
          </cell>
        </row>
        <row r="349">
          <cell r="A349">
            <v>1267</v>
          </cell>
          <cell r="B349" t="str">
            <v>Gobierno Autónomo Municipal De Ixiamas</v>
          </cell>
          <cell r="C349" t="str">
            <v>RCC</v>
          </cell>
        </row>
        <row r="350">
          <cell r="A350">
            <v>1268</v>
          </cell>
          <cell r="B350" t="str">
            <v>Gobierno Autónomo Municipal De San Buenaventura</v>
          </cell>
          <cell r="C350" t="str">
            <v>RCC</v>
          </cell>
        </row>
        <row r="351">
          <cell r="A351">
            <v>1269</v>
          </cell>
          <cell r="B351" t="str">
            <v>Gobierno Autónomo Municipal De General Juan José Pérez (Charazani)</v>
          </cell>
          <cell r="C351" t="str">
            <v>RCC</v>
          </cell>
        </row>
        <row r="352">
          <cell r="A352">
            <v>1270</v>
          </cell>
          <cell r="B352" t="str">
            <v>Gobierno Autónomo Municipal De Curva</v>
          </cell>
          <cell r="C352" t="str">
            <v>RCC</v>
          </cell>
        </row>
        <row r="353">
          <cell r="A353">
            <v>1271</v>
          </cell>
          <cell r="B353" t="str">
            <v>Gobierno Autónomo Municipal De San Pedro De Curahuara</v>
          </cell>
          <cell r="C353" t="str">
            <v>RCC</v>
          </cell>
        </row>
        <row r="354">
          <cell r="A354">
            <v>1272</v>
          </cell>
          <cell r="B354" t="str">
            <v>Gobierno Autónomo Municipal De Papel Pampa</v>
          </cell>
          <cell r="C354" t="str">
            <v>RCC</v>
          </cell>
        </row>
        <row r="355">
          <cell r="A355">
            <v>1273</v>
          </cell>
          <cell r="B355" t="str">
            <v>Gobierno Autónomo Municipal De Chacarilla</v>
          </cell>
          <cell r="C355" t="str">
            <v>RCC</v>
          </cell>
        </row>
        <row r="356">
          <cell r="A356">
            <v>1274</v>
          </cell>
          <cell r="B356" t="str">
            <v>Gobierno Autónomo Municipal De Santiago De Machaca</v>
          </cell>
          <cell r="C356" t="str">
            <v>RCC</v>
          </cell>
        </row>
        <row r="357">
          <cell r="A357">
            <v>1275</v>
          </cell>
          <cell r="B357" t="str">
            <v>Gobierno Autónomo Municipal De Catacora</v>
          </cell>
          <cell r="C357" t="str">
            <v>RCC</v>
          </cell>
        </row>
        <row r="358">
          <cell r="A358">
            <v>1276</v>
          </cell>
          <cell r="B358" t="str">
            <v>Gobierno Autónomo Municipal De Mapiri</v>
          </cell>
          <cell r="C358" t="str">
            <v>RCC</v>
          </cell>
        </row>
        <row r="359">
          <cell r="A359">
            <v>1277</v>
          </cell>
          <cell r="B359" t="str">
            <v>Gobierno Autónomo Municipal De Teoponte</v>
          </cell>
          <cell r="C359" t="str">
            <v>RCC</v>
          </cell>
        </row>
        <row r="360">
          <cell r="A360">
            <v>1278</v>
          </cell>
          <cell r="B360" t="str">
            <v>Gobierno Autónomo Municipal De San Andrés De Machaca</v>
          </cell>
          <cell r="C360" t="str">
            <v>RCC</v>
          </cell>
        </row>
        <row r="361">
          <cell r="A361">
            <v>1279</v>
          </cell>
          <cell r="B361" t="str">
            <v>Gobierno Autónomo Municipal De Jesús De Machaca</v>
          </cell>
          <cell r="C361" t="str">
            <v>RCC</v>
          </cell>
        </row>
        <row r="362">
          <cell r="A362">
            <v>1280</v>
          </cell>
          <cell r="B362" t="str">
            <v>Gobierno Autónomo Municipal De Taraco</v>
          </cell>
          <cell r="C362" t="str">
            <v>RCC</v>
          </cell>
        </row>
        <row r="363">
          <cell r="A363">
            <v>1281</v>
          </cell>
          <cell r="B363" t="str">
            <v>Gobierno Autónomo Municipal De Huarina</v>
          </cell>
          <cell r="C363" t="str">
            <v>RCC</v>
          </cell>
        </row>
        <row r="364">
          <cell r="A364">
            <v>1282</v>
          </cell>
          <cell r="B364" t="str">
            <v>Gobierno Autónomo Municipal De Santiago De Huata</v>
          </cell>
          <cell r="C364" t="str">
            <v>RCC</v>
          </cell>
        </row>
        <row r="365">
          <cell r="A365">
            <v>1283</v>
          </cell>
          <cell r="B365" t="str">
            <v>Gobierno Autónomo Municipal De Escoma</v>
          </cell>
          <cell r="C365" t="str">
            <v>RCC</v>
          </cell>
        </row>
        <row r="366">
          <cell r="A366">
            <v>1284</v>
          </cell>
          <cell r="B366" t="str">
            <v>Gobierno Autónomo Municipal De Humanata</v>
          </cell>
          <cell r="C366" t="str">
            <v>RCC</v>
          </cell>
        </row>
        <row r="367">
          <cell r="A367">
            <v>1285</v>
          </cell>
          <cell r="B367" t="str">
            <v>Gobierno Autónomo Municipal De Alto Beni</v>
          </cell>
          <cell r="C367" t="str">
            <v>RCC</v>
          </cell>
        </row>
        <row r="368">
          <cell r="A368">
            <v>1286</v>
          </cell>
          <cell r="B368" t="str">
            <v>Gobierno Autónomo Municipal De Huatajata</v>
          </cell>
          <cell r="C368" t="str">
            <v>RCC</v>
          </cell>
        </row>
        <row r="369">
          <cell r="A369">
            <v>1287</v>
          </cell>
          <cell r="B369" t="str">
            <v>Gobierno Autónomo Municipal De Chua Cocani</v>
          </cell>
          <cell r="C369" t="str">
            <v>RCC</v>
          </cell>
        </row>
        <row r="370">
          <cell r="A370">
            <v>1301</v>
          </cell>
          <cell r="B370" t="str">
            <v>Gobierno Autónomo Municipal De Cochabamba</v>
          </cell>
          <cell r="C370" t="str">
            <v>RCC</v>
          </cell>
        </row>
        <row r="371">
          <cell r="A371">
            <v>1302</v>
          </cell>
          <cell r="B371" t="str">
            <v>Gobierno Autónomo Municipal De Quillacollo</v>
          </cell>
          <cell r="C371" t="str">
            <v>RCC</v>
          </cell>
        </row>
        <row r="372">
          <cell r="A372">
            <v>1303</v>
          </cell>
          <cell r="B372" t="str">
            <v>Gobierno Autónomo Municipal De Sipe Sipe</v>
          </cell>
          <cell r="C372" t="str">
            <v>RCC</v>
          </cell>
        </row>
        <row r="373">
          <cell r="A373">
            <v>1304</v>
          </cell>
          <cell r="B373" t="str">
            <v>Gobierno Autónomo Municipal De Tiquipaya</v>
          </cell>
          <cell r="C373" t="str">
            <v>RCC</v>
          </cell>
        </row>
        <row r="374">
          <cell r="A374">
            <v>1305</v>
          </cell>
          <cell r="B374" t="str">
            <v>Gobierno Autónomo Municipal De Vinto</v>
          </cell>
          <cell r="C374" t="str">
            <v>RCC</v>
          </cell>
        </row>
        <row r="375">
          <cell r="A375">
            <v>1306</v>
          </cell>
          <cell r="B375" t="str">
            <v>Gobierno Autónomo Municipal De Colcapirhua</v>
          </cell>
          <cell r="C375" t="str">
            <v>RCC</v>
          </cell>
        </row>
        <row r="376">
          <cell r="A376">
            <v>1307</v>
          </cell>
          <cell r="B376" t="str">
            <v>Gobierno Autónomo Municipal De Aiquile</v>
          </cell>
          <cell r="C376" t="str">
            <v>RCC</v>
          </cell>
        </row>
        <row r="377">
          <cell r="A377">
            <v>1308</v>
          </cell>
          <cell r="B377" t="str">
            <v>Gobierno Autónomo Municipal De Pasorapa</v>
          </cell>
          <cell r="C377" t="str">
            <v>RCC</v>
          </cell>
        </row>
        <row r="378">
          <cell r="A378">
            <v>1309</v>
          </cell>
          <cell r="B378" t="str">
            <v>Gobierno Autónomo Municipal De Omereque</v>
          </cell>
          <cell r="C378" t="str">
            <v>RCC</v>
          </cell>
        </row>
        <row r="379">
          <cell r="A379">
            <v>1310</v>
          </cell>
          <cell r="B379" t="str">
            <v>Gobierno Autónomo Municipal De Independencia</v>
          </cell>
          <cell r="C379" t="str">
            <v>RCC</v>
          </cell>
        </row>
        <row r="380">
          <cell r="A380">
            <v>1311</v>
          </cell>
          <cell r="B380" t="str">
            <v>Gobierno Autónomo Municipal De Morochata</v>
          </cell>
          <cell r="C380" t="str">
            <v>RCC</v>
          </cell>
        </row>
        <row r="381">
          <cell r="A381">
            <v>1312</v>
          </cell>
          <cell r="B381" t="str">
            <v>Gobierno Autónomo Municipal De Sacaba</v>
          </cell>
          <cell r="C381" t="str">
            <v>RCC</v>
          </cell>
        </row>
        <row r="382">
          <cell r="A382">
            <v>1313</v>
          </cell>
          <cell r="B382" t="str">
            <v>Gobierno Autónomo Municipal De Colomi</v>
          </cell>
          <cell r="C382" t="str">
            <v>RCC</v>
          </cell>
        </row>
        <row r="383">
          <cell r="A383">
            <v>1314</v>
          </cell>
          <cell r="B383" t="str">
            <v>Gobierno Autónomo Municipal De Villa Tunari</v>
          </cell>
          <cell r="C383" t="str">
            <v>RCC</v>
          </cell>
        </row>
        <row r="384">
          <cell r="A384">
            <v>1315</v>
          </cell>
          <cell r="B384" t="str">
            <v>Gobierno Autónomo Municipal De Punata</v>
          </cell>
          <cell r="C384" t="str">
            <v>RCC</v>
          </cell>
        </row>
        <row r="385">
          <cell r="A385">
            <v>1316</v>
          </cell>
          <cell r="B385" t="str">
            <v>Gobierno Autónomo Municipal De Villa Rivero</v>
          </cell>
          <cell r="C385" t="str">
            <v>RCC</v>
          </cell>
        </row>
        <row r="386">
          <cell r="A386">
            <v>1317</v>
          </cell>
          <cell r="B386" t="str">
            <v>Gobierno Autónomo Municipal De San Benito (Villa José Quintín Mendoza)</v>
          </cell>
          <cell r="C386" t="str">
            <v>RCC</v>
          </cell>
        </row>
        <row r="387">
          <cell r="A387">
            <v>1318</v>
          </cell>
          <cell r="B387" t="str">
            <v>Gobierno Autónomo Municipal De Tacachi</v>
          </cell>
          <cell r="C387" t="str">
            <v>RCC</v>
          </cell>
        </row>
        <row r="388">
          <cell r="A388">
            <v>1319</v>
          </cell>
          <cell r="B388" t="str">
            <v>Gobierno Autónomo Municipal Villa Gualberto Villarroel</v>
          </cell>
          <cell r="C388" t="str">
            <v>RCC</v>
          </cell>
        </row>
        <row r="389">
          <cell r="A389">
            <v>1320</v>
          </cell>
          <cell r="B389" t="str">
            <v>Gobierno Autónomo Municipal De Tarata</v>
          </cell>
          <cell r="C389" t="str">
            <v>RCC</v>
          </cell>
        </row>
        <row r="390">
          <cell r="A390">
            <v>1321</v>
          </cell>
          <cell r="B390" t="str">
            <v>Gobierno Autónomo Municipal De Anzaldo</v>
          </cell>
          <cell r="C390" t="str">
            <v>RCC</v>
          </cell>
        </row>
        <row r="391">
          <cell r="A391">
            <v>1322</v>
          </cell>
          <cell r="B391" t="str">
            <v>Gobierno Autónomo Municipal De Arbieto</v>
          </cell>
          <cell r="C391" t="str">
            <v>RCC</v>
          </cell>
        </row>
        <row r="392">
          <cell r="A392">
            <v>1323</v>
          </cell>
          <cell r="B392" t="str">
            <v>Gobierno Autónomo Municipal De Sacabamba</v>
          </cell>
          <cell r="C392" t="str">
            <v>RCC</v>
          </cell>
        </row>
        <row r="393">
          <cell r="A393">
            <v>1324</v>
          </cell>
          <cell r="B393" t="str">
            <v>Gobierno Autónomo Municipal De Cliza</v>
          </cell>
          <cell r="C393" t="str">
            <v>RCC</v>
          </cell>
        </row>
        <row r="394">
          <cell r="A394">
            <v>1325</v>
          </cell>
          <cell r="B394" t="str">
            <v>Gobierno Autónomo Municipal De Toco</v>
          </cell>
          <cell r="C394" t="str">
            <v>RCC</v>
          </cell>
        </row>
        <row r="395">
          <cell r="A395">
            <v>1326</v>
          </cell>
          <cell r="B395" t="str">
            <v>Gobierno Autónomo Municipal De Tolata</v>
          </cell>
          <cell r="C395" t="str">
            <v>RCC</v>
          </cell>
        </row>
        <row r="396">
          <cell r="A396">
            <v>1327</v>
          </cell>
          <cell r="B396" t="str">
            <v>Gobierno Autónomo Municipal De Capinota</v>
          </cell>
          <cell r="C396" t="str">
            <v>RCC</v>
          </cell>
        </row>
        <row r="397">
          <cell r="A397">
            <v>1328</v>
          </cell>
          <cell r="B397" t="str">
            <v>Gobierno Autónomo Municipal De Santivañez</v>
          </cell>
          <cell r="C397" t="str">
            <v>RCC</v>
          </cell>
        </row>
        <row r="398">
          <cell r="A398">
            <v>1329</v>
          </cell>
          <cell r="B398" t="str">
            <v>Gobierno Autónomo Municipal De Sicaya</v>
          </cell>
          <cell r="C398" t="str">
            <v>RCC</v>
          </cell>
        </row>
        <row r="399">
          <cell r="A399">
            <v>1330</v>
          </cell>
          <cell r="B399" t="str">
            <v>Gobierno Autónomo Municipal De Tapacari</v>
          </cell>
          <cell r="C399" t="str">
            <v>RCC</v>
          </cell>
        </row>
        <row r="400">
          <cell r="A400">
            <v>1331</v>
          </cell>
          <cell r="B400" t="str">
            <v>Gobierno Autónomo Municipal De Totora</v>
          </cell>
          <cell r="C400" t="str">
            <v>RCC</v>
          </cell>
        </row>
        <row r="401">
          <cell r="A401">
            <v>1332</v>
          </cell>
          <cell r="B401" t="str">
            <v>Gobierno Autónomo Municipal De Pojo</v>
          </cell>
          <cell r="C401" t="str">
            <v>RCC</v>
          </cell>
        </row>
        <row r="402">
          <cell r="A402">
            <v>1333</v>
          </cell>
          <cell r="B402" t="str">
            <v>Gobierno Autónomo Municipal De Pocona</v>
          </cell>
          <cell r="C402" t="str">
            <v>RCC</v>
          </cell>
        </row>
        <row r="403">
          <cell r="A403">
            <v>1334</v>
          </cell>
          <cell r="B403" t="str">
            <v>Gobierno Autónomo Municipal De Chimoré</v>
          </cell>
          <cell r="C403" t="str">
            <v>RCC</v>
          </cell>
        </row>
        <row r="404">
          <cell r="A404">
            <v>1335</v>
          </cell>
          <cell r="B404" t="str">
            <v>Gobierno Autónomo Municipal De Puerto Villarroel</v>
          </cell>
          <cell r="C404" t="str">
            <v>RCC</v>
          </cell>
        </row>
        <row r="405">
          <cell r="A405">
            <v>1336</v>
          </cell>
          <cell r="B405" t="str">
            <v>Gobierno Autónomo Municipal De Arani</v>
          </cell>
          <cell r="C405" t="str">
            <v>RCC</v>
          </cell>
        </row>
        <row r="406">
          <cell r="A406">
            <v>1337</v>
          </cell>
          <cell r="B406" t="str">
            <v>Gobierno Autónomo Municipal De Vacas</v>
          </cell>
          <cell r="C406" t="str">
            <v>RCC</v>
          </cell>
        </row>
        <row r="407">
          <cell r="A407">
            <v>1338</v>
          </cell>
          <cell r="B407" t="str">
            <v>Gobierno Autónomo Municipal De Arque</v>
          </cell>
          <cell r="C407" t="str">
            <v>RCC</v>
          </cell>
        </row>
        <row r="408">
          <cell r="A408">
            <v>1339</v>
          </cell>
          <cell r="B408" t="str">
            <v>Gobierno Autónomo Municipal De Tacopaya</v>
          </cell>
          <cell r="C408" t="str">
            <v>RCC</v>
          </cell>
        </row>
        <row r="409">
          <cell r="A409">
            <v>1340</v>
          </cell>
          <cell r="B409" t="str">
            <v>Gobierno Autónomo Municipal De Bolivar</v>
          </cell>
          <cell r="C409" t="str">
            <v>RCC</v>
          </cell>
        </row>
        <row r="410">
          <cell r="A410">
            <v>1341</v>
          </cell>
          <cell r="B410" t="str">
            <v>Gobierno Autónomo Municipal De Tiraque</v>
          </cell>
          <cell r="C410" t="str">
            <v>RCC</v>
          </cell>
        </row>
        <row r="411">
          <cell r="A411">
            <v>1342</v>
          </cell>
          <cell r="B411" t="str">
            <v>Gobierno Autónomo Municipal De Mizque</v>
          </cell>
          <cell r="C411" t="str">
            <v>RCC</v>
          </cell>
        </row>
        <row r="412">
          <cell r="A412">
            <v>1343</v>
          </cell>
          <cell r="B412" t="str">
            <v>Gobierno Autónomo Municipal De Vila Vila</v>
          </cell>
          <cell r="C412" t="str">
            <v>RCC</v>
          </cell>
        </row>
        <row r="413">
          <cell r="A413">
            <v>1344</v>
          </cell>
          <cell r="B413" t="str">
            <v>Gobierno Autónomo Municipal De Alalay</v>
          </cell>
          <cell r="C413" t="str">
            <v>RCC</v>
          </cell>
        </row>
        <row r="414">
          <cell r="A414">
            <v>1345</v>
          </cell>
          <cell r="B414" t="str">
            <v>Gobierno Autónomo Municipal De Entre Rios</v>
          </cell>
          <cell r="C414" t="str">
            <v>RCC</v>
          </cell>
        </row>
        <row r="415">
          <cell r="A415">
            <v>1346</v>
          </cell>
          <cell r="B415" t="str">
            <v>Gobierno Autónomo Municipal De Cocapata</v>
          </cell>
          <cell r="C415" t="str">
            <v>RCC</v>
          </cell>
        </row>
        <row r="416">
          <cell r="A416">
            <v>1347</v>
          </cell>
          <cell r="B416" t="str">
            <v>Gobierno Autónomo Municipal De Shinahota</v>
          </cell>
          <cell r="C416" t="str">
            <v>RCC</v>
          </cell>
        </row>
        <row r="417">
          <cell r="A417">
            <v>1401</v>
          </cell>
          <cell r="B417" t="str">
            <v>Gobierno Autónomo Municipal De Oruro</v>
          </cell>
          <cell r="C417" t="str">
            <v>RCC</v>
          </cell>
        </row>
        <row r="418">
          <cell r="A418">
            <v>1402</v>
          </cell>
          <cell r="B418" t="str">
            <v>Gobierno Autónomo Municipal De Caracollo</v>
          </cell>
          <cell r="C418" t="str">
            <v>RCC</v>
          </cell>
        </row>
        <row r="419">
          <cell r="A419">
            <v>1403</v>
          </cell>
          <cell r="B419" t="str">
            <v>Gobierno Autónomo Municipal De El Choro</v>
          </cell>
          <cell r="C419" t="str">
            <v>RCC</v>
          </cell>
        </row>
        <row r="420">
          <cell r="A420">
            <v>1404</v>
          </cell>
          <cell r="B420" t="str">
            <v>Gobierno Autónomo Municipal De Challapata</v>
          </cell>
          <cell r="C420" t="str">
            <v>RCC</v>
          </cell>
        </row>
        <row r="421">
          <cell r="A421">
            <v>1405</v>
          </cell>
          <cell r="B421" t="str">
            <v>Gobierno Autónomo Municipal De Santuario De Quillacas</v>
          </cell>
          <cell r="C421" t="str">
            <v>RCC</v>
          </cell>
        </row>
        <row r="422">
          <cell r="A422">
            <v>1406</v>
          </cell>
          <cell r="B422" t="str">
            <v>Gobierno Autónomo Municipal De Huanuni</v>
          </cell>
          <cell r="C422" t="str">
            <v>RCC</v>
          </cell>
        </row>
        <row r="423">
          <cell r="A423">
            <v>1407</v>
          </cell>
          <cell r="B423" t="str">
            <v>Gobierno Autónomo Municipal De Machacamarca</v>
          </cell>
          <cell r="C423" t="str">
            <v>RCC</v>
          </cell>
        </row>
        <row r="424">
          <cell r="A424">
            <v>1408</v>
          </cell>
          <cell r="B424" t="str">
            <v>Gobierno Autónomo Municipal De Poopó (Villa Poopó)</v>
          </cell>
          <cell r="C424" t="str">
            <v>RCC</v>
          </cell>
        </row>
        <row r="425">
          <cell r="A425">
            <v>1409</v>
          </cell>
          <cell r="B425" t="str">
            <v>Gobierno Autónomo Municipal De Pazña</v>
          </cell>
          <cell r="C425" t="str">
            <v>RCC</v>
          </cell>
        </row>
        <row r="426">
          <cell r="A426">
            <v>1410</v>
          </cell>
          <cell r="B426" t="str">
            <v>Gobierno Autónomo Municipal De Antequera</v>
          </cell>
          <cell r="C426" t="str">
            <v>RCC</v>
          </cell>
        </row>
        <row r="427">
          <cell r="A427">
            <v>1411</v>
          </cell>
          <cell r="B427" t="str">
            <v>Gobierno Autónomo Municipal De Eucaliptus</v>
          </cell>
          <cell r="C427" t="str">
            <v>RCC</v>
          </cell>
        </row>
        <row r="428">
          <cell r="A428">
            <v>1412</v>
          </cell>
          <cell r="B428" t="str">
            <v>Gobierno Autónomo Municipal De Santiago De Huari</v>
          </cell>
          <cell r="C428" t="str">
            <v>RCC</v>
          </cell>
        </row>
        <row r="429">
          <cell r="A429">
            <v>1413</v>
          </cell>
          <cell r="B429" t="str">
            <v>Gobierno Autónomo Municipal De Totora</v>
          </cell>
          <cell r="C429" t="str">
            <v>RCC</v>
          </cell>
        </row>
        <row r="430">
          <cell r="A430">
            <v>1414</v>
          </cell>
          <cell r="B430" t="str">
            <v>Gobierno Autónomo Municipal De Corque</v>
          </cell>
          <cell r="C430" t="str">
            <v>RCC</v>
          </cell>
        </row>
        <row r="431">
          <cell r="A431">
            <v>1415</v>
          </cell>
          <cell r="B431" t="str">
            <v>Gobierno Autónomo Municipal De Choquecota</v>
          </cell>
          <cell r="C431" t="str">
            <v>RCC</v>
          </cell>
        </row>
        <row r="432">
          <cell r="A432">
            <v>1416</v>
          </cell>
          <cell r="B432" t="str">
            <v>Gobierno Autónomo Municipal De Curahuara De Carangas</v>
          </cell>
          <cell r="C432" t="str">
            <v>RCC</v>
          </cell>
        </row>
        <row r="433">
          <cell r="A433">
            <v>1417</v>
          </cell>
          <cell r="B433" t="str">
            <v>Gobierno Autónomo Municipal De Turco</v>
          </cell>
          <cell r="C433" t="str">
            <v>RCC</v>
          </cell>
        </row>
        <row r="434">
          <cell r="A434">
            <v>1418</v>
          </cell>
          <cell r="B434" t="str">
            <v>Gobierno Autónomo Municipal De Huachacalla</v>
          </cell>
          <cell r="C434" t="str">
            <v>RCC</v>
          </cell>
        </row>
        <row r="435">
          <cell r="A435">
            <v>1419</v>
          </cell>
          <cell r="B435" t="str">
            <v>Gobierno Autónomo Municipal De Escara</v>
          </cell>
          <cell r="C435" t="str">
            <v>RCC</v>
          </cell>
        </row>
        <row r="436">
          <cell r="A436">
            <v>1420</v>
          </cell>
          <cell r="B436" t="str">
            <v>Gobierno Autónomo Municipal De Cruz De Machacamarca</v>
          </cell>
          <cell r="C436" t="str">
            <v>RCC</v>
          </cell>
        </row>
        <row r="437">
          <cell r="A437">
            <v>1421</v>
          </cell>
          <cell r="B437" t="str">
            <v>Gobierno Autónomo Municipal De Yunguyo De Litoral</v>
          </cell>
          <cell r="C437" t="str">
            <v>RCC</v>
          </cell>
        </row>
        <row r="438">
          <cell r="A438">
            <v>1422</v>
          </cell>
          <cell r="B438" t="str">
            <v>Gobierno Autónomo Municipal De Esmeralda</v>
          </cell>
          <cell r="C438" t="str">
            <v>RCC</v>
          </cell>
        </row>
        <row r="439">
          <cell r="A439">
            <v>1423</v>
          </cell>
          <cell r="B439" t="str">
            <v>Gobierno Autónomo Municipal De Toledo</v>
          </cell>
          <cell r="C439" t="str">
            <v>RCC</v>
          </cell>
        </row>
        <row r="440">
          <cell r="A440">
            <v>1424</v>
          </cell>
          <cell r="B440" t="str">
            <v>Gobierno Autónomo Municipal De Andamarca (Santiago De Andamarca)</v>
          </cell>
          <cell r="C440" t="str">
            <v>RCC</v>
          </cell>
        </row>
        <row r="441">
          <cell r="A441">
            <v>1425</v>
          </cell>
          <cell r="B441" t="str">
            <v>Gobierno Autónomo Municipal De Belén De Andamarca</v>
          </cell>
          <cell r="C441" t="str">
            <v>RCC</v>
          </cell>
        </row>
        <row r="442">
          <cell r="A442">
            <v>1426</v>
          </cell>
          <cell r="B442" t="str">
            <v>Gobierno Autónomo Municipal De Salinas De G. Mendoza</v>
          </cell>
          <cell r="C442" t="str">
            <v>RCC</v>
          </cell>
        </row>
        <row r="443">
          <cell r="A443">
            <v>1427</v>
          </cell>
          <cell r="B443" t="str">
            <v>Gobierno Autónomo Municipal De Pampa Aullagas</v>
          </cell>
          <cell r="C443" t="str">
            <v>RCC</v>
          </cell>
        </row>
        <row r="444">
          <cell r="A444">
            <v>1428</v>
          </cell>
          <cell r="B444" t="str">
            <v>Gobierno Autónomo Municipal De La Rivera</v>
          </cell>
          <cell r="C444" t="str">
            <v>RCC</v>
          </cell>
        </row>
        <row r="445">
          <cell r="A445">
            <v>1429</v>
          </cell>
          <cell r="B445" t="str">
            <v>Gobierno Autónomo Municipal De Todos Santos</v>
          </cell>
          <cell r="C445" t="str">
            <v>RCC</v>
          </cell>
        </row>
        <row r="446">
          <cell r="A446">
            <v>1430</v>
          </cell>
          <cell r="B446" t="str">
            <v>Gobierno Autónomo Municipal De Carangas</v>
          </cell>
          <cell r="C446" t="str">
            <v>RCC</v>
          </cell>
        </row>
        <row r="447">
          <cell r="A447">
            <v>1431</v>
          </cell>
          <cell r="B447" t="str">
            <v>Gobierno Autónomo Municipal De Sabaya</v>
          </cell>
          <cell r="C447" t="str">
            <v>RCC</v>
          </cell>
        </row>
        <row r="448">
          <cell r="A448">
            <v>1432</v>
          </cell>
          <cell r="B448" t="str">
            <v>Gobierno Autónomo Municipal De Coipasa</v>
          </cell>
          <cell r="C448" t="str">
            <v>RCC</v>
          </cell>
        </row>
        <row r="449">
          <cell r="A449">
            <v>1433</v>
          </cell>
          <cell r="B449" t="str">
            <v>Gobierno Autónomo Municipal De Chipaya</v>
          </cell>
          <cell r="C449" t="str">
            <v>RCC</v>
          </cell>
        </row>
        <row r="450">
          <cell r="A450">
            <v>1434</v>
          </cell>
          <cell r="B450" t="str">
            <v>Gobierno Autónomo Municipal De Huayllamarca (Santiago De Huayllamarca)</v>
          </cell>
          <cell r="C450" t="str">
            <v>RCC</v>
          </cell>
        </row>
        <row r="451">
          <cell r="A451">
            <v>1435</v>
          </cell>
          <cell r="B451" t="str">
            <v>Gobierno Autónomo Municipal De Soracachi</v>
          </cell>
          <cell r="C451" t="str">
            <v>RCC</v>
          </cell>
        </row>
        <row r="452">
          <cell r="A452">
            <v>1501</v>
          </cell>
          <cell r="B452" t="str">
            <v>Gobierno Autónomo Municipal De Potosí</v>
          </cell>
          <cell r="C452" t="str">
            <v>RCC</v>
          </cell>
        </row>
        <row r="453">
          <cell r="A453">
            <v>1502</v>
          </cell>
          <cell r="B453" t="str">
            <v>Gobierno Autónomo Municipal De Tinguipaya</v>
          </cell>
          <cell r="C453" t="str">
            <v>RCC</v>
          </cell>
        </row>
        <row r="454">
          <cell r="A454">
            <v>1503</v>
          </cell>
          <cell r="B454" t="str">
            <v>Gobierno Autónomo Municipal De Yocalla</v>
          </cell>
          <cell r="C454" t="str">
            <v>RCC</v>
          </cell>
        </row>
        <row r="455">
          <cell r="A455">
            <v>1504</v>
          </cell>
          <cell r="B455" t="str">
            <v>Gobierno Autónomo Municipal De Urmiri</v>
          </cell>
          <cell r="C455" t="str">
            <v>RCC</v>
          </cell>
        </row>
        <row r="456">
          <cell r="A456">
            <v>1505</v>
          </cell>
          <cell r="B456" t="str">
            <v>Gobierno Autónomo Municipal De Uncía</v>
          </cell>
          <cell r="C456" t="str">
            <v>RCC</v>
          </cell>
        </row>
        <row r="457">
          <cell r="A457">
            <v>1506</v>
          </cell>
          <cell r="B457" t="str">
            <v>Gobierno Autónomo Municipal De Chayanta</v>
          </cell>
          <cell r="C457" t="str">
            <v>RCC</v>
          </cell>
        </row>
        <row r="458">
          <cell r="A458">
            <v>1507</v>
          </cell>
          <cell r="B458" t="str">
            <v>Gobierno Autónomo Municipal De Llallagua</v>
          </cell>
          <cell r="C458" t="str">
            <v>RCC</v>
          </cell>
        </row>
        <row r="459">
          <cell r="A459">
            <v>1508</v>
          </cell>
          <cell r="B459" t="str">
            <v>Gobierno Autónomo Municipal De Betanzos</v>
          </cell>
          <cell r="C459" t="str">
            <v>RCC</v>
          </cell>
        </row>
        <row r="460">
          <cell r="A460">
            <v>1509</v>
          </cell>
          <cell r="B460" t="str">
            <v>Gobierno Autónomo Municipal De Chaqui</v>
          </cell>
          <cell r="C460" t="str">
            <v>RCC</v>
          </cell>
        </row>
        <row r="461">
          <cell r="A461">
            <v>1510</v>
          </cell>
          <cell r="B461" t="str">
            <v>Gobierno Autónomo Municipal De Tacobamba</v>
          </cell>
          <cell r="C461" t="str">
            <v>RCC</v>
          </cell>
        </row>
        <row r="462">
          <cell r="A462">
            <v>1511</v>
          </cell>
          <cell r="B462" t="str">
            <v>Gobierno Autónomo Municipal De Colquechaca</v>
          </cell>
          <cell r="C462" t="str">
            <v>RCC</v>
          </cell>
        </row>
        <row r="463">
          <cell r="A463">
            <v>1512</v>
          </cell>
          <cell r="B463" t="str">
            <v>Gobierno Autónomo Municipal De Ravelo</v>
          </cell>
          <cell r="C463" t="str">
            <v>RCC</v>
          </cell>
        </row>
        <row r="464">
          <cell r="A464">
            <v>1513</v>
          </cell>
          <cell r="B464" t="str">
            <v>Gobierno Autónomo Municipal De Pocoata</v>
          </cell>
          <cell r="C464" t="str">
            <v>RCC</v>
          </cell>
        </row>
        <row r="465">
          <cell r="A465">
            <v>1514</v>
          </cell>
          <cell r="B465" t="str">
            <v>Gobierno Autónomo Municipal De Ocurí</v>
          </cell>
          <cell r="C465" t="str">
            <v>RCC</v>
          </cell>
        </row>
        <row r="466">
          <cell r="A466">
            <v>1515</v>
          </cell>
          <cell r="B466" t="str">
            <v>Gobierno Autónomo Municipal De San Pedro De Buena Vista</v>
          </cell>
          <cell r="C466" t="str">
            <v>RCC</v>
          </cell>
        </row>
        <row r="467">
          <cell r="A467">
            <v>1516</v>
          </cell>
          <cell r="B467" t="str">
            <v>Gobierno Autónomo Municipal De Toro Toro</v>
          </cell>
          <cell r="C467" t="str">
            <v>RCC</v>
          </cell>
        </row>
        <row r="468">
          <cell r="A468">
            <v>1517</v>
          </cell>
          <cell r="B468" t="str">
            <v>Gobierno Autónomo Municipal De Cotagaita</v>
          </cell>
          <cell r="C468" t="str">
            <v>RCC</v>
          </cell>
        </row>
        <row r="469">
          <cell r="A469">
            <v>1518</v>
          </cell>
          <cell r="B469" t="str">
            <v>Gobierno Autónomo Municipal De Vitichi</v>
          </cell>
          <cell r="C469" t="str">
            <v>RCC</v>
          </cell>
        </row>
        <row r="470">
          <cell r="A470">
            <v>1519</v>
          </cell>
          <cell r="B470" t="str">
            <v>Gobierno Autónomo Municipal De Tupiza</v>
          </cell>
          <cell r="C470" t="str">
            <v>RCC</v>
          </cell>
        </row>
        <row r="471">
          <cell r="A471">
            <v>1520</v>
          </cell>
          <cell r="B471" t="str">
            <v>Gobierno Autónomo Municipal De Atocha</v>
          </cell>
          <cell r="C471" t="str">
            <v>RCC</v>
          </cell>
        </row>
        <row r="472">
          <cell r="A472">
            <v>1521</v>
          </cell>
          <cell r="B472" t="str">
            <v>Gobierno Autónomo Municipal De Colcha"K" (Villa Martín)</v>
          </cell>
          <cell r="C472" t="str">
            <v>RCC</v>
          </cell>
        </row>
        <row r="473">
          <cell r="A473">
            <v>1522</v>
          </cell>
          <cell r="B473" t="str">
            <v>Gobierno Autónomo Municipal De San Pedro De Quemes</v>
          </cell>
          <cell r="C473" t="str">
            <v>RCC</v>
          </cell>
        </row>
        <row r="474">
          <cell r="A474">
            <v>1523</v>
          </cell>
          <cell r="B474" t="str">
            <v>Gobierno Autónomo Municipal De San Pablo De Lípez</v>
          </cell>
          <cell r="C474" t="str">
            <v>RCC</v>
          </cell>
        </row>
        <row r="475">
          <cell r="A475">
            <v>1524</v>
          </cell>
          <cell r="B475" t="str">
            <v>Gobierno Autónomo Municipal De Mojinete</v>
          </cell>
          <cell r="C475" t="str">
            <v>RCC</v>
          </cell>
        </row>
        <row r="476">
          <cell r="A476">
            <v>1525</v>
          </cell>
          <cell r="B476" t="str">
            <v>Gobierno Autónomo Municipal De San Antonio De Esmoruco</v>
          </cell>
          <cell r="C476" t="str">
            <v>RCC</v>
          </cell>
        </row>
        <row r="477">
          <cell r="A477">
            <v>1526</v>
          </cell>
          <cell r="B477" t="str">
            <v>Gobierno Autónomo Municipal De Sacaca (Villa De Sacaca)</v>
          </cell>
          <cell r="C477" t="str">
            <v>RCC</v>
          </cell>
        </row>
        <row r="478">
          <cell r="A478">
            <v>1527</v>
          </cell>
          <cell r="B478" t="str">
            <v>Gobierno Autónomo Municipal De Caripuyo</v>
          </cell>
          <cell r="C478" t="str">
            <v>RCC</v>
          </cell>
        </row>
        <row r="479">
          <cell r="A479">
            <v>1528</v>
          </cell>
          <cell r="B479" t="str">
            <v>Gobierno Autónomo Municipal De Puna (Villa Talavera)</v>
          </cell>
          <cell r="C479" t="str">
            <v>RCC</v>
          </cell>
        </row>
        <row r="480">
          <cell r="A480">
            <v>1529</v>
          </cell>
          <cell r="B480" t="str">
            <v>Gobierno Autónomo Municipal De Caiza "D"</v>
          </cell>
          <cell r="C480" t="str">
            <v>RCC</v>
          </cell>
        </row>
        <row r="481">
          <cell r="A481">
            <v>1530</v>
          </cell>
          <cell r="B481" t="str">
            <v>Gobierno Autónomo Municipal De Uyuni</v>
          </cell>
          <cell r="C481" t="str">
            <v>RCC</v>
          </cell>
        </row>
        <row r="482">
          <cell r="A482">
            <v>1531</v>
          </cell>
          <cell r="B482" t="str">
            <v>Gobierno Autónomo Municipal De Tomave</v>
          </cell>
          <cell r="C482" t="str">
            <v>RCC</v>
          </cell>
        </row>
        <row r="483">
          <cell r="A483">
            <v>1532</v>
          </cell>
          <cell r="B483" t="str">
            <v>Gobierno Autónomo Municipal De Porco</v>
          </cell>
          <cell r="C483" t="str">
            <v>RCC</v>
          </cell>
        </row>
        <row r="484">
          <cell r="A484">
            <v>1533</v>
          </cell>
          <cell r="B484" t="str">
            <v>Gobierno Autónomo Municipal De Arampampa</v>
          </cell>
          <cell r="C484" t="str">
            <v>RCC</v>
          </cell>
        </row>
        <row r="485">
          <cell r="A485">
            <v>1534</v>
          </cell>
          <cell r="B485" t="str">
            <v>Gobierno Autónomo Municipal De Acasio</v>
          </cell>
          <cell r="C485" t="str">
            <v>RCC</v>
          </cell>
        </row>
        <row r="486">
          <cell r="A486">
            <v>1535</v>
          </cell>
          <cell r="B486" t="str">
            <v>Gobierno Autónomo Municipal De Llica</v>
          </cell>
          <cell r="C486" t="str">
            <v>RCC</v>
          </cell>
        </row>
        <row r="487">
          <cell r="A487">
            <v>1536</v>
          </cell>
          <cell r="B487" t="str">
            <v>Gobierno Autónomo Municipal De Tahua</v>
          </cell>
          <cell r="C487" t="str">
            <v>RCC</v>
          </cell>
        </row>
        <row r="488">
          <cell r="A488">
            <v>1537</v>
          </cell>
          <cell r="B488" t="str">
            <v>Gobierno Autónomo Municipal De Villazón</v>
          </cell>
          <cell r="C488" t="str">
            <v>RCC</v>
          </cell>
        </row>
        <row r="489">
          <cell r="A489">
            <v>1538</v>
          </cell>
          <cell r="B489" t="str">
            <v>Gobierno Autónomo Municipal De San Agustín</v>
          </cell>
          <cell r="C489" t="str">
            <v>RCC</v>
          </cell>
        </row>
        <row r="490">
          <cell r="A490">
            <v>1539</v>
          </cell>
          <cell r="B490" t="str">
            <v>Gobierno Autónomo Municipal De Ckochas</v>
          </cell>
          <cell r="C490" t="str">
            <v>RCC</v>
          </cell>
        </row>
        <row r="491">
          <cell r="A491">
            <v>1540</v>
          </cell>
          <cell r="B491" t="str">
            <v>Gobierno Autónomo Municipal De Chuquiuta "Ayllu Jucumani"</v>
          </cell>
          <cell r="C491" t="str">
            <v>RCC</v>
          </cell>
        </row>
        <row r="492">
          <cell r="A492">
            <v>1601</v>
          </cell>
          <cell r="B492" t="str">
            <v>Gobierno Autónomo Municipal De Tarija</v>
          </cell>
          <cell r="C492" t="str">
            <v>RCC</v>
          </cell>
        </row>
        <row r="493">
          <cell r="A493">
            <v>1602</v>
          </cell>
          <cell r="B493" t="str">
            <v>Gobierno Autónomo Municipal De Padcaya</v>
          </cell>
          <cell r="C493" t="str">
            <v>RCC</v>
          </cell>
        </row>
        <row r="494">
          <cell r="A494">
            <v>1603</v>
          </cell>
          <cell r="B494" t="str">
            <v>Gobierno Autónomo Municipal De Bermejo</v>
          </cell>
          <cell r="C494" t="str">
            <v>RCC</v>
          </cell>
        </row>
        <row r="495">
          <cell r="A495">
            <v>1604</v>
          </cell>
          <cell r="B495" t="str">
            <v>Gobierno Autónomo Municipal De Yacuiba</v>
          </cell>
          <cell r="C495" t="str">
            <v>RCC</v>
          </cell>
        </row>
        <row r="496">
          <cell r="A496">
            <v>1605</v>
          </cell>
          <cell r="B496" t="str">
            <v>Gobierno Autónomo Municipal De Caraparí</v>
          </cell>
          <cell r="C496" t="str">
            <v>RCC</v>
          </cell>
        </row>
        <row r="497">
          <cell r="A497">
            <v>1606</v>
          </cell>
          <cell r="B497" t="str">
            <v>Gobierno Autónomo Municipal De Villamontes</v>
          </cell>
          <cell r="C497" t="str">
            <v>RCC</v>
          </cell>
        </row>
        <row r="498">
          <cell r="A498">
            <v>1607</v>
          </cell>
          <cell r="B498" t="str">
            <v>Gobierno Autónomo Municipal De Uriondo (Concepción)</v>
          </cell>
          <cell r="C498" t="str">
            <v>RCC</v>
          </cell>
        </row>
        <row r="499">
          <cell r="A499">
            <v>1608</v>
          </cell>
          <cell r="B499" t="str">
            <v>Gobierno Autónomo Municipal De Yunchara</v>
          </cell>
          <cell r="C499" t="str">
            <v>RCC</v>
          </cell>
        </row>
        <row r="500">
          <cell r="A500">
            <v>1609</v>
          </cell>
          <cell r="B500" t="str">
            <v>Gobierno Autónomo Municipal De San Lorenzo</v>
          </cell>
          <cell r="C500" t="str">
            <v>RCC</v>
          </cell>
        </row>
        <row r="501">
          <cell r="A501">
            <v>1610</v>
          </cell>
          <cell r="B501" t="str">
            <v>Gobierno Autónomo Municipal De El Puente</v>
          </cell>
          <cell r="C501" t="str">
            <v>RCC</v>
          </cell>
        </row>
        <row r="502">
          <cell r="A502">
            <v>1611</v>
          </cell>
          <cell r="B502" t="str">
            <v>Gobierno Autónomo Municipal De Entre Ríos</v>
          </cell>
          <cell r="C502" t="str">
            <v>RCC</v>
          </cell>
        </row>
        <row r="503">
          <cell r="A503">
            <v>1701</v>
          </cell>
          <cell r="B503" t="str">
            <v>Gobierno Autónomo Municipal De Santa Cruz De La Sierra</v>
          </cell>
          <cell r="C503" t="str">
            <v>RCC</v>
          </cell>
        </row>
        <row r="504">
          <cell r="A504">
            <v>1702</v>
          </cell>
          <cell r="B504" t="str">
            <v>Gobierno Autónomo Municipal De Cotoca</v>
          </cell>
          <cell r="C504" t="str">
            <v>RCC</v>
          </cell>
        </row>
        <row r="505">
          <cell r="A505">
            <v>1703</v>
          </cell>
          <cell r="B505" t="str">
            <v>Gobierno Autónomo Municipal De Porongo (Ayacucho)</v>
          </cell>
          <cell r="C505" t="str">
            <v>RCC</v>
          </cell>
        </row>
        <row r="506">
          <cell r="A506">
            <v>1704</v>
          </cell>
          <cell r="B506" t="str">
            <v>Gobierno Autónomo Municipal De La Guardia</v>
          </cell>
          <cell r="C506" t="str">
            <v>RCC</v>
          </cell>
        </row>
        <row r="507">
          <cell r="A507">
            <v>1705</v>
          </cell>
          <cell r="B507" t="str">
            <v>Gobierno Autónomo Municipal De El Torno</v>
          </cell>
          <cell r="C507" t="str">
            <v>RCC</v>
          </cell>
        </row>
        <row r="508">
          <cell r="A508">
            <v>1706</v>
          </cell>
          <cell r="B508" t="str">
            <v>Gobierno Autónomo Municipal De Warnes</v>
          </cell>
          <cell r="C508" t="str">
            <v>RCC</v>
          </cell>
        </row>
        <row r="509">
          <cell r="A509">
            <v>1707</v>
          </cell>
          <cell r="B509" t="str">
            <v>Gobierno Autónomo Municipal De San Ignacio (San Ignacio De Velasco)</v>
          </cell>
          <cell r="C509" t="str">
            <v>RCC</v>
          </cell>
        </row>
        <row r="510">
          <cell r="A510">
            <v>1708</v>
          </cell>
          <cell r="B510" t="str">
            <v>Gobierno Autónomo Municipal De San Miguel (San Miguel De Velasco)</v>
          </cell>
          <cell r="C510" t="str">
            <v>RCC</v>
          </cell>
        </row>
        <row r="511">
          <cell r="A511">
            <v>1709</v>
          </cell>
          <cell r="B511" t="str">
            <v>Gobierno Autónomo Municipal De San Rafael</v>
          </cell>
          <cell r="C511" t="str">
            <v>RCC</v>
          </cell>
        </row>
        <row r="512">
          <cell r="A512">
            <v>1710</v>
          </cell>
          <cell r="B512" t="str">
            <v>Gobierno Autónomo Municipal De Buena Vista</v>
          </cell>
          <cell r="C512" t="str">
            <v>RCC</v>
          </cell>
        </row>
        <row r="513">
          <cell r="A513">
            <v>1711</v>
          </cell>
          <cell r="B513" t="str">
            <v>Gobierno Autónomo Municipal De San Carlos</v>
          </cell>
          <cell r="C513" t="str">
            <v>RCC</v>
          </cell>
        </row>
        <row r="514">
          <cell r="A514">
            <v>1712</v>
          </cell>
          <cell r="B514" t="str">
            <v>Gobierno Autónomo Municipal De Yapacaní</v>
          </cell>
          <cell r="C514" t="str">
            <v>RCC</v>
          </cell>
        </row>
        <row r="515">
          <cell r="A515">
            <v>1713</v>
          </cell>
          <cell r="B515" t="str">
            <v>Gobierno Autónomo Municipal De San José</v>
          </cell>
          <cell r="C515" t="str">
            <v>RCC</v>
          </cell>
        </row>
        <row r="516">
          <cell r="A516">
            <v>1714</v>
          </cell>
          <cell r="B516" t="str">
            <v>Gobierno Autónomo Municipal De Pailón</v>
          </cell>
          <cell r="C516" t="str">
            <v>RCC</v>
          </cell>
        </row>
        <row r="517">
          <cell r="A517">
            <v>1715</v>
          </cell>
          <cell r="B517" t="str">
            <v>Gobierno Autónomo Municipal De Roboré</v>
          </cell>
          <cell r="C517" t="str">
            <v>RCC</v>
          </cell>
        </row>
        <row r="518">
          <cell r="A518">
            <v>1716</v>
          </cell>
          <cell r="B518" t="str">
            <v>Gobierno Autónomo Municipal De Portachuelo</v>
          </cell>
          <cell r="C518" t="str">
            <v>RCC</v>
          </cell>
        </row>
        <row r="519">
          <cell r="A519">
            <v>1717</v>
          </cell>
          <cell r="B519" t="str">
            <v>Gobierno Autónomo Municipal De Santa Rosa Del Sara</v>
          </cell>
          <cell r="C519" t="str">
            <v>RCC</v>
          </cell>
        </row>
        <row r="520">
          <cell r="A520">
            <v>1718</v>
          </cell>
          <cell r="B520" t="str">
            <v>Gobierno Autónomo Municipal De Lagunillas</v>
          </cell>
          <cell r="C520" t="str">
            <v>RCC</v>
          </cell>
        </row>
        <row r="521">
          <cell r="A521">
            <v>1719</v>
          </cell>
          <cell r="B521" t="str">
            <v>Gobierno Autónomo Municipal De Charagua</v>
          </cell>
          <cell r="C521" t="str">
            <v>RCC</v>
          </cell>
        </row>
        <row r="522">
          <cell r="A522">
            <v>1720</v>
          </cell>
          <cell r="B522" t="str">
            <v>Gobierno Autónomo Municipal De Cabezas</v>
          </cell>
          <cell r="C522" t="str">
            <v>RCC</v>
          </cell>
        </row>
        <row r="523">
          <cell r="A523">
            <v>1721</v>
          </cell>
          <cell r="B523" t="str">
            <v>Gobierno Autónomo Municipal De Cuevo</v>
          </cell>
          <cell r="C523" t="str">
            <v>RCC</v>
          </cell>
        </row>
        <row r="524">
          <cell r="A524">
            <v>1722</v>
          </cell>
          <cell r="B524" t="str">
            <v>Gobierno Autónomo Municipal De Gutiérrez</v>
          </cell>
          <cell r="C524" t="str">
            <v>RCC</v>
          </cell>
        </row>
        <row r="525">
          <cell r="A525">
            <v>1723</v>
          </cell>
          <cell r="B525" t="str">
            <v>Gobierno Autónomo Municipal De Camiri</v>
          </cell>
          <cell r="C525" t="str">
            <v>RCC</v>
          </cell>
        </row>
        <row r="526">
          <cell r="A526">
            <v>1724</v>
          </cell>
          <cell r="B526" t="str">
            <v>Gobierno Autónomo Municipal De Boyuibe</v>
          </cell>
          <cell r="C526" t="str">
            <v>RCC</v>
          </cell>
        </row>
        <row r="527">
          <cell r="A527">
            <v>1725</v>
          </cell>
          <cell r="B527" t="str">
            <v>Gobierno Autónomo Municipal De Vallegrande</v>
          </cell>
          <cell r="C527" t="str">
            <v>RCC</v>
          </cell>
        </row>
        <row r="528">
          <cell r="A528">
            <v>1726</v>
          </cell>
          <cell r="B528" t="str">
            <v>Gobierno Autónomo Municipal De Trigal</v>
          </cell>
          <cell r="C528" t="str">
            <v>RCC</v>
          </cell>
        </row>
        <row r="529">
          <cell r="A529">
            <v>1727</v>
          </cell>
          <cell r="B529" t="str">
            <v>Gobierno Autónomo Municipal De Moro Moro</v>
          </cell>
          <cell r="C529" t="str">
            <v>RCC</v>
          </cell>
        </row>
        <row r="530">
          <cell r="A530">
            <v>1728</v>
          </cell>
          <cell r="B530" t="str">
            <v>Gobierno Autónomo Municipal De Postrer Valle</v>
          </cell>
          <cell r="C530" t="str">
            <v>RCC</v>
          </cell>
        </row>
        <row r="531">
          <cell r="A531">
            <v>1729</v>
          </cell>
          <cell r="B531" t="str">
            <v>Gobierno Autónomo Municipal De Pucara</v>
          </cell>
          <cell r="C531" t="str">
            <v>RCC</v>
          </cell>
        </row>
        <row r="532">
          <cell r="A532">
            <v>1730</v>
          </cell>
          <cell r="B532" t="str">
            <v>Gobierno Autónomo Municipal De Samaipata</v>
          </cell>
          <cell r="C532" t="str">
            <v>RCC</v>
          </cell>
        </row>
        <row r="533">
          <cell r="A533">
            <v>1731</v>
          </cell>
          <cell r="B533" t="str">
            <v>Gobierno Autónomo Municipal De Pampa Grande</v>
          </cell>
          <cell r="C533" t="str">
            <v>RCC</v>
          </cell>
        </row>
        <row r="534">
          <cell r="A534">
            <v>1732</v>
          </cell>
          <cell r="B534" t="str">
            <v>Gobierno Autónomo Municipal De Mairana</v>
          </cell>
          <cell r="C534" t="str">
            <v>RCC</v>
          </cell>
        </row>
        <row r="535">
          <cell r="A535">
            <v>1733</v>
          </cell>
          <cell r="B535" t="str">
            <v>Gobierno Autónomo Municipal De Quirusillas</v>
          </cell>
          <cell r="C535" t="str">
            <v>RCC</v>
          </cell>
        </row>
        <row r="536">
          <cell r="A536">
            <v>1734</v>
          </cell>
          <cell r="B536" t="str">
            <v>Gobierno Autónomo Municipal De Montero</v>
          </cell>
          <cell r="C536" t="str">
            <v>RCC</v>
          </cell>
        </row>
        <row r="537">
          <cell r="A537">
            <v>1735</v>
          </cell>
          <cell r="B537" t="str">
            <v>Gobierno Autónomo Municipal De General Agustín Saavedra</v>
          </cell>
          <cell r="C537" t="str">
            <v>RCC</v>
          </cell>
        </row>
        <row r="538">
          <cell r="A538">
            <v>1736</v>
          </cell>
          <cell r="B538" t="str">
            <v>Gobierno Autónomo Municipal De Mineros</v>
          </cell>
          <cell r="C538" t="str">
            <v>RCC</v>
          </cell>
        </row>
        <row r="539">
          <cell r="A539">
            <v>1737</v>
          </cell>
          <cell r="B539" t="str">
            <v>Gobierno Autónomo Municipal De Concepción</v>
          </cell>
          <cell r="C539" t="str">
            <v>RCC</v>
          </cell>
        </row>
        <row r="540">
          <cell r="A540">
            <v>1738</v>
          </cell>
          <cell r="B540" t="str">
            <v>Gobierno Autónomo Municipal De San Javier</v>
          </cell>
          <cell r="C540" t="str">
            <v>RCC</v>
          </cell>
        </row>
        <row r="541">
          <cell r="A541">
            <v>1739</v>
          </cell>
          <cell r="B541" t="str">
            <v>Gobierno Autónomo Municipal De San Julián</v>
          </cell>
          <cell r="C541" t="str">
            <v>RCC</v>
          </cell>
        </row>
        <row r="542">
          <cell r="A542">
            <v>1740</v>
          </cell>
          <cell r="B542" t="str">
            <v>Gobierno Autónomo Municipal De San Matías</v>
          </cell>
          <cell r="C542" t="str">
            <v>RCC</v>
          </cell>
        </row>
        <row r="543">
          <cell r="A543">
            <v>1741</v>
          </cell>
          <cell r="B543" t="str">
            <v>Gobierno Autónomo Municipal De Comarapa</v>
          </cell>
          <cell r="C543" t="str">
            <v>RCC</v>
          </cell>
        </row>
        <row r="544">
          <cell r="A544">
            <v>1742</v>
          </cell>
          <cell r="B544" t="str">
            <v>Gobierno Autónomo Municipal De Saipina</v>
          </cell>
          <cell r="C544" t="str">
            <v>RCC</v>
          </cell>
        </row>
        <row r="545">
          <cell r="A545">
            <v>1743</v>
          </cell>
          <cell r="B545" t="str">
            <v>Gobierno Autónomo Municipal De Puerto Suárez</v>
          </cell>
          <cell r="C545" t="str">
            <v>RCC</v>
          </cell>
        </row>
        <row r="546">
          <cell r="A546">
            <v>1744</v>
          </cell>
          <cell r="B546" t="str">
            <v>Gobierno Autónomo Municipal De Puerto Quijarro</v>
          </cell>
          <cell r="C546" t="str">
            <v>RCC</v>
          </cell>
        </row>
        <row r="547">
          <cell r="A547">
            <v>1745</v>
          </cell>
          <cell r="B547" t="str">
            <v>Gobierno Autónomo Municipal De Ascención De Guarayos</v>
          </cell>
          <cell r="C547" t="str">
            <v>RCC</v>
          </cell>
        </row>
        <row r="548">
          <cell r="A548">
            <v>1746</v>
          </cell>
          <cell r="B548" t="str">
            <v>Gobierno Autónomo Municipal De Urubicha</v>
          </cell>
          <cell r="C548" t="str">
            <v>RCC</v>
          </cell>
        </row>
        <row r="549">
          <cell r="A549">
            <v>1747</v>
          </cell>
          <cell r="B549" t="str">
            <v>Gobierno Autónomo Municipal De El Puente</v>
          </cell>
          <cell r="C549" t="str">
            <v>RCC</v>
          </cell>
        </row>
        <row r="550">
          <cell r="A550">
            <v>1748</v>
          </cell>
          <cell r="B550" t="str">
            <v>Gobierno Autónomo Municipal De Okinawa Uno</v>
          </cell>
          <cell r="C550" t="str">
            <v>RCC</v>
          </cell>
        </row>
        <row r="551">
          <cell r="A551">
            <v>1749</v>
          </cell>
          <cell r="B551" t="str">
            <v>Gobierno Autónomo Municipal De San Antonio De Lomerio</v>
          </cell>
          <cell r="C551" t="str">
            <v>RCC</v>
          </cell>
        </row>
        <row r="552">
          <cell r="A552">
            <v>1750</v>
          </cell>
          <cell r="B552" t="str">
            <v>Gobierno Autónomo Municipal De San Ramón</v>
          </cell>
          <cell r="C552" t="str">
            <v>RCC</v>
          </cell>
        </row>
        <row r="553">
          <cell r="A553">
            <v>1751</v>
          </cell>
          <cell r="B553" t="str">
            <v>Gobierno Autónomo Municipal De El Carmen Rivero Tórrez</v>
          </cell>
          <cell r="C553" t="str">
            <v>RCC</v>
          </cell>
        </row>
        <row r="554">
          <cell r="A554">
            <v>1752</v>
          </cell>
          <cell r="B554" t="str">
            <v>Gobierno Autónomo Municipal De San Juan</v>
          </cell>
          <cell r="C554" t="str">
            <v>RCC</v>
          </cell>
        </row>
        <row r="555">
          <cell r="A555">
            <v>1753</v>
          </cell>
          <cell r="B555" t="str">
            <v>Gobierno Autónomo Municipal De Fernández Alonso</v>
          </cell>
          <cell r="C555" t="str">
            <v>RCC</v>
          </cell>
        </row>
        <row r="556">
          <cell r="A556">
            <v>1754</v>
          </cell>
          <cell r="B556" t="str">
            <v>Gobierno Autónomo Municipal De San Pedro</v>
          </cell>
          <cell r="C556" t="str">
            <v>RCC</v>
          </cell>
        </row>
        <row r="557">
          <cell r="A557">
            <v>1755</v>
          </cell>
          <cell r="B557" t="str">
            <v>Gobierno Autónomo Municipal De Cuatro Cañadas</v>
          </cell>
          <cell r="C557" t="str">
            <v>RCC</v>
          </cell>
        </row>
        <row r="558">
          <cell r="A558">
            <v>1756</v>
          </cell>
          <cell r="B558" t="str">
            <v>Gobierno Autónomo Municipal De Colpa Bélgica</v>
          </cell>
          <cell r="C558" t="str">
            <v>RCC</v>
          </cell>
        </row>
        <row r="559">
          <cell r="A559">
            <v>1801</v>
          </cell>
          <cell r="B559" t="str">
            <v>Gobierno Autónomo Municipal De Trinidad</v>
          </cell>
          <cell r="C559" t="str">
            <v>RCC</v>
          </cell>
        </row>
        <row r="560">
          <cell r="A560">
            <v>1802</v>
          </cell>
          <cell r="B560" t="str">
            <v>Gobierno Autónomo Municipal De San Javier</v>
          </cell>
          <cell r="C560" t="str">
            <v>RCC</v>
          </cell>
        </row>
        <row r="561">
          <cell r="A561">
            <v>1803</v>
          </cell>
          <cell r="B561" t="str">
            <v>Gobierno Autónomo Municipal De Riberalta</v>
          </cell>
          <cell r="C561" t="str">
            <v>RCC</v>
          </cell>
        </row>
        <row r="562">
          <cell r="A562">
            <v>1805</v>
          </cell>
          <cell r="B562" t="str">
            <v>Gobierno Autónomo Municipal De Puerto Guayaramerín</v>
          </cell>
          <cell r="C562" t="str">
            <v>RCC</v>
          </cell>
        </row>
        <row r="563">
          <cell r="A563">
            <v>1806</v>
          </cell>
          <cell r="B563" t="str">
            <v>Gobierno Autónomo Municipal De Reyes</v>
          </cell>
          <cell r="C563" t="str">
            <v>RCC</v>
          </cell>
        </row>
        <row r="564">
          <cell r="A564">
            <v>1807</v>
          </cell>
          <cell r="B564" t="str">
            <v>Gobierno Autónomo Municipal De Puerto Rurrenabaque</v>
          </cell>
          <cell r="C564" t="str">
            <v>RCC</v>
          </cell>
        </row>
        <row r="565">
          <cell r="A565">
            <v>1808</v>
          </cell>
          <cell r="B565" t="str">
            <v>Gobierno Autónomo Municipal De San Borja</v>
          </cell>
          <cell r="C565" t="str">
            <v>RCC</v>
          </cell>
        </row>
        <row r="566">
          <cell r="A566">
            <v>1809</v>
          </cell>
          <cell r="B566" t="str">
            <v>Gobierno Autónomo Municipal De Santa Rosa</v>
          </cell>
          <cell r="C566" t="str">
            <v>RCC</v>
          </cell>
        </row>
        <row r="567">
          <cell r="A567">
            <v>1810</v>
          </cell>
          <cell r="B567" t="str">
            <v>Gobierno Autónomo Municipal De Santa Ana</v>
          </cell>
          <cell r="C567" t="str">
            <v>RCC</v>
          </cell>
        </row>
        <row r="568">
          <cell r="A568">
            <v>1811</v>
          </cell>
          <cell r="B568" t="str">
            <v>Gobierno Autónomo Municipal De San Ignacio</v>
          </cell>
          <cell r="C568" t="str">
            <v>RCC</v>
          </cell>
        </row>
        <row r="569">
          <cell r="A569">
            <v>1812</v>
          </cell>
          <cell r="B569" t="str">
            <v>Gobierno Autónomo Municipal De Loreto</v>
          </cell>
          <cell r="C569" t="str">
            <v>RCC</v>
          </cell>
        </row>
        <row r="570">
          <cell r="A570">
            <v>1813</v>
          </cell>
          <cell r="B570" t="str">
            <v>Gobierno Autónomo Municipal De San Andrés</v>
          </cell>
          <cell r="C570" t="str">
            <v>RCC</v>
          </cell>
        </row>
        <row r="571">
          <cell r="A571">
            <v>1814</v>
          </cell>
          <cell r="B571" t="str">
            <v>Gobierno Autónomo Municipal De San Joaquín</v>
          </cell>
          <cell r="C571" t="str">
            <v>RCC</v>
          </cell>
        </row>
        <row r="572">
          <cell r="A572">
            <v>1815</v>
          </cell>
          <cell r="B572" t="str">
            <v>Gobierno Autónomo Municipal De San Ramón</v>
          </cell>
          <cell r="C572" t="str">
            <v>RCC</v>
          </cell>
        </row>
        <row r="573">
          <cell r="A573">
            <v>1816</v>
          </cell>
          <cell r="B573" t="str">
            <v>Gobierno Autónomo Municipal De Puerto Síles</v>
          </cell>
          <cell r="C573" t="str">
            <v>RCC</v>
          </cell>
        </row>
        <row r="574">
          <cell r="A574">
            <v>1817</v>
          </cell>
          <cell r="B574" t="str">
            <v>Gobierno Autónomo Municipal De Magdalena</v>
          </cell>
          <cell r="C574" t="str">
            <v>RCC</v>
          </cell>
        </row>
        <row r="575">
          <cell r="A575">
            <v>1818</v>
          </cell>
          <cell r="B575" t="str">
            <v>Gobierno Autónomo Municipal De Baures</v>
          </cell>
          <cell r="C575" t="str">
            <v>RCC</v>
          </cell>
        </row>
        <row r="576">
          <cell r="A576">
            <v>1819</v>
          </cell>
          <cell r="B576" t="str">
            <v>Gobierno Autónomo Municipal De Huacaraje</v>
          </cell>
          <cell r="C576" t="str">
            <v>RCC</v>
          </cell>
        </row>
        <row r="577">
          <cell r="A577">
            <v>1820</v>
          </cell>
          <cell r="B577" t="str">
            <v>Gobierno Autónomo Municipal De Exaltación</v>
          </cell>
          <cell r="C577" t="str">
            <v>RCC</v>
          </cell>
        </row>
        <row r="578">
          <cell r="A578">
            <v>1901</v>
          </cell>
          <cell r="B578" t="str">
            <v>Gobierno Autónomo Municipal De Cobija</v>
          </cell>
          <cell r="C578" t="str">
            <v>RCC</v>
          </cell>
        </row>
        <row r="579">
          <cell r="A579">
            <v>1902</v>
          </cell>
          <cell r="B579" t="str">
            <v>Gobierno Autónomo Municipal De Porvenir</v>
          </cell>
          <cell r="C579" t="str">
            <v>RCC</v>
          </cell>
        </row>
        <row r="580">
          <cell r="A580">
            <v>1903</v>
          </cell>
          <cell r="B580" t="str">
            <v>Gobierno Autónomo Municipal De Bolpebra</v>
          </cell>
          <cell r="C580" t="str">
            <v>RCC</v>
          </cell>
        </row>
        <row r="581">
          <cell r="A581">
            <v>1904</v>
          </cell>
          <cell r="B581" t="str">
            <v>Gobierno Autónomo Municipal De Bella Flor</v>
          </cell>
          <cell r="C581" t="str">
            <v>RCC</v>
          </cell>
        </row>
        <row r="582">
          <cell r="A582">
            <v>1905</v>
          </cell>
          <cell r="B582" t="str">
            <v>Gobierno Autónomo Municipal De Puerto Rico</v>
          </cell>
          <cell r="C582" t="str">
            <v>RCC</v>
          </cell>
        </row>
        <row r="583">
          <cell r="A583">
            <v>1906</v>
          </cell>
          <cell r="B583" t="str">
            <v>Gobierno Autónomo Municipal De San Pedro</v>
          </cell>
          <cell r="C583" t="str">
            <v>RCC</v>
          </cell>
        </row>
        <row r="584">
          <cell r="A584">
            <v>1907</v>
          </cell>
          <cell r="B584" t="str">
            <v>Gobierno Autónomo Municipal De Filadelfia</v>
          </cell>
          <cell r="C584" t="str">
            <v>RCC</v>
          </cell>
        </row>
        <row r="585">
          <cell r="A585">
            <v>1908</v>
          </cell>
          <cell r="B585" t="str">
            <v>Gobierno Autónomo Municipal De Puerto Gonzalo Moreno</v>
          </cell>
          <cell r="C585" t="str">
            <v>RCC</v>
          </cell>
        </row>
        <row r="586">
          <cell r="A586">
            <v>1909</v>
          </cell>
          <cell r="B586" t="str">
            <v>Gobierno Autónomo Municipal De San Lorenzo</v>
          </cell>
          <cell r="C586" t="str">
            <v>RCC</v>
          </cell>
        </row>
        <row r="587">
          <cell r="A587">
            <v>1910</v>
          </cell>
          <cell r="B587" t="str">
            <v>Gobierno Autónomo Municipal De Sena</v>
          </cell>
          <cell r="C587" t="str">
            <v>RCC</v>
          </cell>
        </row>
        <row r="588">
          <cell r="A588">
            <v>1911</v>
          </cell>
          <cell r="B588" t="str">
            <v>Gobierno Autónomo Municipal De Santa Rosa Del Abuná</v>
          </cell>
          <cell r="C588" t="str">
            <v>RCC</v>
          </cell>
        </row>
        <row r="589">
          <cell r="A589">
            <v>1912</v>
          </cell>
          <cell r="B589" t="str">
            <v>Gobierno Autónomo Municipal De Ingavi (Humaita)</v>
          </cell>
          <cell r="C589" t="str">
            <v>RCC</v>
          </cell>
        </row>
        <row r="590">
          <cell r="A590">
            <v>1913</v>
          </cell>
          <cell r="B590" t="str">
            <v>Gobierno Autónomo Municipal De Nueva Esperanza</v>
          </cell>
          <cell r="C590" t="str">
            <v>RCC</v>
          </cell>
        </row>
        <row r="591">
          <cell r="A591">
            <v>1914</v>
          </cell>
          <cell r="B591" t="str">
            <v>Gobierno Autónomo Municipal De Villa Nueva (Loma Alta)</v>
          </cell>
          <cell r="C591" t="str">
            <v>RCC</v>
          </cell>
        </row>
        <row r="592">
          <cell r="A592">
            <v>1915</v>
          </cell>
          <cell r="B592" t="str">
            <v>Gobierno Autónomo Municipal De Santos Mercado</v>
          </cell>
          <cell r="C592" t="str">
            <v>RCC</v>
          </cell>
        </row>
        <row r="593">
          <cell r="A593">
            <v>2301</v>
          </cell>
          <cell r="B593" t="str">
            <v>Empresa Municipal De Gestión De Residuos Sólidos</v>
          </cell>
          <cell r="C593" t="str">
            <v>RCC</v>
          </cell>
        </row>
        <row r="594">
          <cell r="A594">
            <v>2302</v>
          </cell>
          <cell r="B594" t="str">
            <v>Empresa Municipal De Agua Potable Y Alcantarillado Sacaba</v>
          </cell>
          <cell r="C594" t="str">
            <v>RCC</v>
          </cell>
        </row>
        <row r="595">
          <cell r="A595">
            <v>2303</v>
          </cell>
          <cell r="B595" t="str">
            <v>Empresa Municipal De Areas Verdes Y Recreación Alternativa</v>
          </cell>
          <cell r="C595" t="str">
            <v>RCC</v>
          </cell>
        </row>
        <row r="596">
          <cell r="A596">
            <v>2311</v>
          </cell>
          <cell r="B596" t="str">
            <v>Servicio De Cuencas (Searpi)</v>
          </cell>
          <cell r="C596" t="str">
            <v>-</v>
          </cell>
        </row>
        <row r="597">
          <cell r="A597">
            <v>2312</v>
          </cell>
          <cell r="B597" t="str">
            <v>Empresa Municipal De Agua Potable Y Alcantarillado Viacha</v>
          </cell>
          <cell r="C597" t="str">
            <v>-</v>
          </cell>
        </row>
        <row r="598">
          <cell r="A598">
            <v>2313</v>
          </cell>
          <cell r="B598" t="str">
            <v>Entidad Municipal De Aseo Urbano Sucre</v>
          </cell>
          <cell r="C598" t="str">
            <v>-</v>
          </cell>
        </row>
        <row r="599">
          <cell r="A599">
            <v>2314</v>
          </cell>
          <cell r="B599" t="str">
            <v>Empresa Municipal De Areas Verdes Sucre</v>
          </cell>
          <cell r="C599" t="str">
            <v>-</v>
          </cell>
        </row>
        <row r="600">
          <cell r="A600">
            <v>2315</v>
          </cell>
          <cell r="B600" t="str">
            <v xml:space="preserve">Empresa Municipal De Servicio De Aseo </v>
          </cell>
          <cell r="C600" t="str">
            <v>-</v>
          </cell>
        </row>
        <row r="601">
          <cell r="A601">
            <v>2316</v>
          </cell>
          <cell r="B601" t="str">
            <v>Empresa Municipal De Áreas Verdes, Parques Y Forestación</v>
          </cell>
          <cell r="C601" t="str">
            <v>-</v>
          </cell>
        </row>
        <row r="602">
          <cell r="A602">
            <v>2317</v>
          </cell>
          <cell r="B602" t="str">
            <v>Empresa Municipal De Asfaltos Y Vías</v>
          </cell>
          <cell r="C602" t="str">
            <v>-</v>
          </cell>
        </row>
        <row r="603">
          <cell r="A603">
            <v>2318</v>
          </cell>
          <cell r="B603" t="str">
            <v>Entidad Descentralizada Ummipre Proman</v>
          </cell>
          <cell r="C603" t="str">
            <v>-</v>
          </cell>
        </row>
        <row r="604">
          <cell r="A604">
            <v>2319</v>
          </cell>
          <cell r="B604" t="str">
            <v>Empresa Pública Departamental Estratégica De Aguas - La Paz</v>
          </cell>
          <cell r="C604" t="str">
            <v>-</v>
          </cell>
        </row>
        <row r="605">
          <cell r="A605">
            <v>2320</v>
          </cell>
          <cell r="B605" t="str">
            <v>Empresa Publica Municipal De Servicios De Agua Y Alcantarrillado Sanitario De Cobija</v>
          </cell>
          <cell r="C605" t="str">
            <v>-</v>
          </cell>
        </row>
        <row r="606">
          <cell r="A606">
            <v>2321</v>
          </cell>
          <cell r="B606" t="str">
            <v>EMPRESA MUNICIPAL DE ASEO DE EL ALTO</v>
          </cell>
          <cell r="C606" t="str">
            <v>-</v>
          </cell>
        </row>
        <row r="607">
          <cell r="A607">
            <v>2322</v>
          </cell>
          <cell r="B607" t="str">
            <v>ENTIDAD MATADERO FRIGORIFICO MUNICIPAL DE TARIJA</v>
          </cell>
          <cell r="C607" t="str">
            <v>-</v>
          </cell>
        </row>
        <row r="608">
          <cell r="A608">
            <v>2323</v>
          </cell>
          <cell r="B608" t="str">
            <v>ENTIDAD ASEO MUNICIPAL DE TARIJA</v>
          </cell>
          <cell r="C608" t="str">
            <v>-</v>
          </cell>
        </row>
        <row r="609">
          <cell r="A609">
            <v>2324</v>
          </cell>
          <cell r="B609" t="str">
            <v>ENTIDAD OBRAS PUBLICAS MUNICIPALES DE TARIJA</v>
          </cell>
          <cell r="C609" t="str">
            <v>-</v>
          </cell>
        </row>
        <row r="610">
          <cell r="A610">
            <v>2325</v>
          </cell>
          <cell r="B610" t="str">
            <v>ENTIDAD ORDENAMIENTO TERRITORIAL DE TARIJA</v>
          </cell>
          <cell r="C610" t="str">
            <v>-</v>
          </cell>
        </row>
        <row r="611">
          <cell r="A611">
            <v>2326</v>
          </cell>
          <cell r="B611" t="str">
            <v>ENTIDAD ORDEN Y SEGURIDAD CIUDADANA MUNICIPAL DE TARIJA</v>
          </cell>
          <cell r="C611" t="str">
            <v>-</v>
          </cell>
        </row>
        <row r="612">
          <cell r="A612">
            <v>2327</v>
          </cell>
          <cell r="B612" t="str">
            <v>EMPRESA MUNICIPAL AUTONOMA DE AGUA POTABLE Y ALCANTARILLADO  DE YACUIBA</v>
          </cell>
          <cell r="C612" t="str">
            <v>-</v>
          </cell>
        </row>
        <row r="613">
          <cell r="A613">
            <v>2328</v>
          </cell>
          <cell r="B613" t="str">
            <v>EMPRESA MUNICIPAL DE AGUA POTABLE Y ALCANTARILLADO SANITARIO DE URIONDO</v>
          </cell>
          <cell r="C613" t="str">
            <v>-</v>
          </cell>
        </row>
        <row r="614">
          <cell r="A614" t="str">
            <v>AFP</v>
          </cell>
          <cell r="B614" t="str">
            <v>Acreedores</v>
          </cell>
          <cell r="C614" t="str">
            <v>MZC</v>
          </cell>
        </row>
        <row r="615">
          <cell r="A615" t="str">
            <v>UCCF</v>
          </cell>
          <cell r="B615" t="str">
            <v>Area de Conciliaciones</v>
          </cell>
          <cell r="C615" t="str">
            <v>-</v>
          </cell>
        </row>
        <row r="616">
          <cell r="A616" t="str">
            <v>N/I</v>
          </cell>
          <cell r="B616" t="str">
            <v>No Identificado</v>
          </cell>
          <cell r="C61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T CUT Bs"/>
      <sheetName val="CUT Bs"/>
      <sheetName val="PT CUT USD"/>
      <sheetName val="CUT USD"/>
      <sheetName val="PT TRL Bs"/>
      <sheetName val="PT TRL $us"/>
      <sheetName val="RES. TRL"/>
      <sheetName val="PT CDI"/>
      <sheetName val="RES.CDI"/>
      <sheetName val="PT TCR"/>
      <sheetName val="RES. TCR"/>
      <sheetName val="bd_lista"/>
    </sheetNames>
    <sheetDataSet>
      <sheetData sheetId="0"/>
      <sheetData sheetId="1">
        <row r="10">
          <cell r="C10">
            <v>0</v>
          </cell>
        </row>
        <row r="11">
          <cell r="C11">
            <v>6</v>
          </cell>
        </row>
        <row r="12">
          <cell r="C12">
            <v>10</v>
          </cell>
        </row>
        <row r="13">
          <cell r="C13">
            <v>15</v>
          </cell>
        </row>
        <row r="14">
          <cell r="C14">
            <v>16</v>
          </cell>
        </row>
        <row r="15">
          <cell r="C15">
            <v>20</v>
          </cell>
        </row>
        <row r="16">
          <cell r="C16">
            <v>25</v>
          </cell>
        </row>
        <row r="17">
          <cell r="C17">
            <v>30</v>
          </cell>
        </row>
        <row r="18">
          <cell r="C18">
            <v>35</v>
          </cell>
        </row>
        <row r="19">
          <cell r="C19">
            <v>41</v>
          </cell>
        </row>
        <row r="20">
          <cell r="C20">
            <v>46</v>
          </cell>
        </row>
        <row r="21">
          <cell r="C21">
            <v>47</v>
          </cell>
        </row>
        <row r="22">
          <cell r="C22">
            <v>48</v>
          </cell>
        </row>
        <row r="23">
          <cell r="C23">
            <v>52</v>
          </cell>
        </row>
        <row r="24">
          <cell r="C24">
            <v>66</v>
          </cell>
        </row>
        <row r="25">
          <cell r="C25">
            <v>70</v>
          </cell>
        </row>
        <row r="26">
          <cell r="C26">
            <v>76</v>
          </cell>
        </row>
        <row r="27">
          <cell r="C27">
            <v>78</v>
          </cell>
        </row>
        <row r="28">
          <cell r="C28">
            <v>81</v>
          </cell>
        </row>
        <row r="29">
          <cell r="C29">
            <v>85</v>
          </cell>
        </row>
        <row r="30">
          <cell r="C30">
            <v>86</v>
          </cell>
        </row>
        <row r="31">
          <cell r="C31">
            <v>87</v>
          </cell>
        </row>
        <row r="32">
          <cell r="C32">
            <v>95</v>
          </cell>
        </row>
        <row r="33">
          <cell r="C33" t="str">
            <v>99 - 01</v>
          </cell>
        </row>
        <row r="34">
          <cell r="C34" t="str">
            <v>99 - 02</v>
          </cell>
        </row>
        <row r="35">
          <cell r="C35" t="str">
            <v>99 - 03</v>
          </cell>
        </row>
        <row r="36">
          <cell r="C36" t="str">
            <v>99 - 04</v>
          </cell>
        </row>
        <row r="37">
          <cell r="C37" t="str">
            <v>99 - 07</v>
          </cell>
        </row>
        <row r="38">
          <cell r="C38">
            <v>108</v>
          </cell>
        </row>
        <row r="39">
          <cell r="C39">
            <v>109</v>
          </cell>
        </row>
        <row r="40">
          <cell r="C40">
            <v>111</v>
          </cell>
        </row>
        <row r="41">
          <cell r="C41">
            <v>112</v>
          </cell>
        </row>
        <row r="44">
          <cell r="C44">
            <v>121</v>
          </cell>
        </row>
        <row r="45">
          <cell r="C45">
            <v>124</v>
          </cell>
        </row>
        <row r="46">
          <cell r="C46">
            <v>129</v>
          </cell>
        </row>
        <row r="47">
          <cell r="C47">
            <v>130</v>
          </cell>
        </row>
        <row r="48">
          <cell r="C48">
            <v>132</v>
          </cell>
        </row>
        <row r="49">
          <cell r="C49">
            <v>133</v>
          </cell>
        </row>
        <row r="50">
          <cell r="C50">
            <v>134</v>
          </cell>
        </row>
        <row r="51">
          <cell r="C51">
            <v>137</v>
          </cell>
        </row>
        <row r="52">
          <cell r="C52">
            <v>138</v>
          </cell>
        </row>
        <row r="53">
          <cell r="C53">
            <v>139</v>
          </cell>
        </row>
        <row r="54">
          <cell r="C54">
            <v>140</v>
          </cell>
        </row>
        <row r="55">
          <cell r="C55">
            <v>141</v>
          </cell>
        </row>
        <row r="56">
          <cell r="C56">
            <v>142</v>
          </cell>
        </row>
        <row r="57">
          <cell r="C57">
            <v>143</v>
          </cell>
        </row>
        <row r="58">
          <cell r="C58">
            <v>144</v>
          </cell>
        </row>
        <row r="59">
          <cell r="C59">
            <v>145</v>
          </cell>
        </row>
        <row r="60">
          <cell r="C60">
            <v>146</v>
          </cell>
        </row>
        <row r="61">
          <cell r="C61">
            <v>147</v>
          </cell>
        </row>
        <row r="62">
          <cell r="C62">
            <v>148</v>
          </cell>
        </row>
        <row r="63">
          <cell r="C63">
            <v>149</v>
          </cell>
        </row>
        <row r="64">
          <cell r="C64">
            <v>150</v>
          </cell>
        </row>
        <row r="65">
          <cell r="C65">
            <v>152</v>
          </cell>
        </row>
        <row r="66">
          <cell r="C66">
            <v>153</v>
          </cell>
        </row>
        <row r="67">
          <cell r="C67">
            <v>154</v>
          </cell>
        </row>
        <row r="68">
          <cell r="C68">
            <v>155</v>
          </cell>
        </row>
        <row r="69">
          <cell r="C69">
            <v>156</v>
          </cell>
        </row>
        <row r="70">
          <cell r="C70">
            <v>157</v>
          </cell>
        </row>
        <row r="71">
          <cell r="C71">
            <v>159</v>
          </cell>
        </row>
        <row r="72">
          <cell r="C72">
            <v>163</v>
          </cell>
        </row>
        <row r="73">
          <cell r="C73">
            <v>169</v>
          </cell>
        </row>
        <row r="74">
          <cell r="C74">
            <v>170</v>
          </cell>
        </row>
        <row r="75">
          <cell r="C75">
            <v>171</v>
          </cell>
        </row>
        <row r="76">
          <cell r="C76">
            <v>190</v>
          </cell>
        </row>
        <row r="77">
          <cell r="C77">
            <v>192</v>
          </cell>
        </row>
        <row r="79">
          <cell r="C79">
            <v>200</v>
          </cell>
        </row>
        <row r="80">
          <cell r="C80">
            <v>201</v>
          </cell>
        </row>
        <row r="81">
          <cell r="C81">
            <v>203</v>
          </cell>
        </row>
        <row r="82">
          <cell r="C82">
            <v>206</v>
          </cell>
        </row>
        <row r="83">
          <cell r="C83">
            <v>210</v>
          </cell>
        </row>
        <row r="84">
          <cell r="C84">
            <v>212</v>
          </cell>
        </row>
        <row r="85">
          <cell r="C85">
            <v>213</v>
          </cell>
        </row>
        <row r="87">
          <cell r="C87">
            <v>222</v>
          </cell>
        </row>
        <row r="88">
          <cell r="C88">
            <v>223</v>
          </cell>
        </row>
        <row r="89">
          <cell r="C89">
            <v>224</v>
          </cell>
        </row>
        <row r="90">
          <cell r="C90">
            <v>225</v>
          </cell>
        </row>
        <row r="91">
          <cell r="C91">
            <v>226</v>
          </cell>
        </row>
        <row r="92">
          <cell r="C92">
            <v>227</v>
          </cell>
        </row>
        <row r="93">
          <cell r="C93">
            <v>234</v>
          </cell>
        </row>
        <row r="94">
          <cell r="C94">
            <v>243</v>
          </cell>
        </row>
        <row r="95">
          <cell r="C95">
            <v>244</v>
          </cell>
        </row>
        <row r="96">
          <cell r="C96">
            <v>245</v>
          </cell>
        </row>
        <row r="97">
          <cell r="C97">
            <v>249</v>
          </cell>
        </row>
        <row r="99">
          <cell r="C99">
            <v>253</v>
          </cell>
        </row>
        <row r="100">
          <cell r="C100">
            <v>254</v>
          </cell>
        </row>
        <row r="101">
          <cell r="C101">
            <v>265</v>
          </cell>
        </row>
        <row r="104">
          <cell r="C104">
            <v>268</v>
          </cell>
        </row>
        <row r="106">
          <cell r="C106">
            <v>270</v>
          </cell>
        </row>
        <row r="107">
          <cell r="C107">
            <v>271</v>
          </cell>
        </row>
        <row r="108">
          <cell r="C108">
            <v>272</v>
          </cell>
        </row>
        <row r="109">
          <cell r="C109">
            <v>273</v>
          </cell>
        </row>
        <row r="110">
          <cell r="C110">
            <v>281</v>
          </cell>
        </row>
        <row r="111">
          <cell r="C111">
            <v>283</v>
          </cell>
        </row>
        <row r="112">
          <cell r="C112">
            <v>287</v>
          </cell>
        </row>
        <row r="113">
          <cell r="C113">
            <v>288</v>
          </cell>
        </row>
        <row r="114">
          <cell r="C114">
            <v>290</v>
          </cell>
        </row>
        <row r="115">
          <cell r="C115">
            <v>291</v>
          </cell>
        </row>
        <row r="116">
          <cell r="C116">
            <v>292</v>
          </cell>
        </row>
        <row r="117">
          <cell r="C117">
            <v>293</v>
          </cell>
        </row>
        <row r="118">
          <cell r="C118">
            <v>294</v>
          </cell>
        </row>
        <row r="119">
          <cell r="C119">
            <v>295</v>
          </cell>
        </row>
        <row r="120">
          <cell r="C120">
            <v>296</v>
          </cell>
        </row>
        <row r="121">
          <cell r="C121">
            <v>298</v>
          </cell>
        </row>
        <row r="123">
          <cell r="C123">
            <v>300</v>
          </cell>
        </row>
        <row r="124">
          <cell r="C124">
            <v>301</v>
          </cell>
        </row>
        <row r="125">
          <cell r="C125">
            <v>302</v>
          </cell>
        </row>
        <row r="126">
          <cell r="C126">
            <v>303</v>
          </cell>
        </row>
        <row r="127">
          <cell r="C127">
            <v>309</v>
          </cell>
        </row>
        <row r="128">
          <cell r="C128">
            <v>310</v>
          </cell>
        </row>
        <row r="129">
          <cell r="C129">
            <v>311</v>
          </cell>
        </row>
        <row r="131">
          <cell r="C131">
            <v>313</v>
          </cell>
        </row>
        <row r="132">
          <cell r="C132">
            <v>314</v>
          </cell>
        </row>
        <row r="133">
          <cell r="C133">
            <v>315</v>
          </cell>
        </row>
        <row r="134">
          <cell r="C134">
            <v>324</v>
          </cell>
        </row>
        <row r="135">
          <cell r="C135">
            <v>340</v>
          </cell>
        </row>
        <row r="136">
          <cell r="C136">
            <v>342</v>
          </cell>
        </row>
        <row r="140">
          <cell r="C140">
            <v>346</v>
          </cell>
        </row>
        <row r="141">
          <cell r="C141">
            <v>347</v>
          </cell>
        </row>
        <row r="142">
          <cell r="C142">
            <v>348</v>
          </cell>
        </row>
        <row r="143">
          <cell r="C143">
            <v>349</v>
          </cell>
        </row>
        <row r="144">
          <cell r="C144">
            <v>371</v>
          </cell>
        </row>
        <row r="145">
          <cell r="C145">
            <v>373</v>
          </cell>
        </row>
        <row r="146">
          <cell r="C146">
            <v>374</v>
          </cell>
        </row>
        <row r="147">
          <cell r="C147">
            <v>375</v>
          </cell>
        </row>
        <row r="148">
          <cell r="C148">
            <v>376</v>
          </cell>
        </row>
        <row r="150">
          <cell r="C150">
            <v>379</v>
          </cell>
        </row>
        <row r="151">
          <cell r="C151">
            <v>380</v>
          </cell>
        </row>
        <row r="152">
          <cell r="C152">
            <v>382</v>
          </cell>
        </row>
        <row r="153">
          <cell r="C153">
            <v>383</v>
          </cell>
        </row>
        <row r="154">
          <cell r="C154">
            <v>384</v>
          </cell>
        </row>
        <row r="155">
          <cell r="C155">
            <v>385</v>
          </cell>
        </row>
        <row r="156">
          <cell r="C156">
            <v>411</v>
          </cell>
        </row>
        <row r="157">
          <cell r="C157">
            <v>417</v>
          </cell>
        </row>
        <row r="158">
          <cell r="C158">
            <v>418</v>
          </cell>
        </row>
        <row r="160">
          <cell r="C160">
            <v>423</v>
          </cell>
        </row>
        <row r="161">
          <cell r="C161">
            <v>424</v>
          </cell>
        </row>
        <row r="162">
          <cell r="C162">
            <v>425</v>
          </cell>
        </row>
        <row r="163">
          <cell r="C163">
            <v>426</v>
          </cell>
        </row>
        <row r="165">
          <cell r="C165">
            <v>428</v>
          </cell>
        </row>
        <row r="166">
          <cell r="C166">
            <v>429</v>
          </cell>
        </row>
        <row r="167">
          <cell r="C167">
            <v>432</v>
          </cell>
        </row>
        <row r="168">
          <cell r="C168">
            <v>433</v>
          </cell>
        </row>
        <row r="169">
          <cell r="C169">
            <v>434</v>
          </cell>
        </row>
        <row r="170">
          <cell r="C170">
            <v>435</v>
          </cell>
        </row>
        <row r="171">
          <cell r="C171">
            <v>512</v>
          </cell>
        </row>
        <row r="172">
          <cell r="C172">
            <v>513</v>
          </cell>
        </row>
        <row r="173">
          <cell r="C173">
            <v>514</v>
          </cell>
        </row>
        <row r="174">
          <cell r="C174">
            <v>517</v>
          </cell>
        </row>
        <row r="175">
          <cell r="C175">
            <v>520</v>
          </cell>
        </row>
        <row r="176">
          <cell r="C176">
            <v>522</v>
          </cell>
        </row>
        <row r="177">
          <cell r="C177">
            <v>523</v>
          </cell>
        </row>
        <row r="178">
          <cell r="C178">
            <v>525</v>
          </cell>
        </row>
        <row r="179">
          <cell r="C179">
            <v>526</v>
          </cell>
        </row>
        <row r="180">
          <cell r="C180">
            <v>548</v>
          </cell>
        </row>
        <row r="181">
          <cell r="C181">
            <v>551</v>
          </cell>
        </row>
        <row r="182">
          <cell r="C182">
            <v>572</v>
          </cell>
        </row>
        <row r="183">
          <cell r="C183">
            <v>573</v>
          </cell>
        </row>
        <row r="184">
          <cell r="C184">
            <v>574</v>
          </cell>
        </row>
        <row r="185">
          <cell r="C185">
            <v>576</v>
          </cell>
        </row>
        <row r="186">
          <cell r="C186">
            <v>578</v>
          </cell>
        </row>
        <row r="187">
          <cell r="C187">
            <v>580</v>
          </cell>
        </row>
        <row r="188">
          <cell r="C188">
            <v>582</v>
          </cell>
        </row>
        <row r="189">
          <cell r="C189">
            <v>584</v>
          </cell>
        </row>
        <row r="190">
          <cell r="C190">
            <v>585</v>
          </cell>
        </row>
        <row r="191">
          <cell r="C191">
            <v>586</v>
          </cell>
        </row>
        <row r="192">
          <cell r="C192">
            <v>587</v>
          </cell>
        </row>
        <row r="193">
          <cell r="C193">
            <v>590</v>
          </cell>
        </row>
        <row r="194">
          <cell r="C194">
            <v>591</v>
          </cell>
        </row>
        <row r="195">
          <cell r="C195">
            <v>592</v>
          </cell>
        </row>
        <row r="196">
          <cell r="C196">
            <v>593</v>
          </cell>
        </row>
        <row r="197">
          <cell r="C197">
            <v>594</v>
          </cell>
        </row>
        <row r="198">
          <cell r="C198">
            <v>595</v>
          </cell>
        </row>
        <row r="199">
          <cell r="C199">
            <v>596</v>
          </cell>
        </row>
        <row r="200">
          <cell r="C200">
            <v>597</v>
          </cell>
        </row>
        <row r="202">
          <cell r="C202">
            <v>599</v>
          </cell>
        </row>
        <row r="203">
          <cell r="C203">
            <v>633</v>
          </cell>
        </row>
        <row r="205">
          <cell r="C205">
            <v>650</v>
          </cell>
        </row>
        <row r="207">
          <cell r="C207">
            <v>661</v>
          </cell>
        </row>
        <row r="208">
          <cell r="C208">
            <v>670</v>
          </cell>
        </row>
        <row r="209">
          <cell r="C209">
            <v>680</v>
          </cell>
        </row>
        <row r="210">
          <cell r="C210">
            <v>681</v>
          </cell>
        </row>
        <row r="211">
          <cell r="C211">
            <v>682</v>
          </cell>
        </row>
        <row r="214">
          <cell r="C214">
            <v>761</v>
          </cell>
        </row>
        <row r="215">
          <cell r="C215">
            <v>781</v>
          </cell>
        </row>
        <row r="216">
          <cell r="C216">
            <v>802</v>
          </cell>
        </row>
        <row r="217">
          <cell r="C217">
            <v>821</v>
          </cell>
        </row>
        <row r="218">
          <cell r="C218">
            <v>831</v>
          </cell>
        </row>
        <row r="219">
          <cell r="C219">
            <v>862</v>
          </cell>
        </row>
        <row r="220">
          <cell r="C220">
            <v>865</v>
          </cell>
        </row>
        <row r="221">
          <cell r="C221">
            <v>867</v>
          </cell>
        </row>
        <row r="222">
          <cell r="C222">
            <v>901</v>
          </cell>
        </row>
        <row r="223">
          <cell r="C223">
            <v>902</v>
          </cell>
        </row>
        <row r="225">
          <cell r="C225">
            <v>904</v>
          </cell>
        </row>
        <row r="226">
          <cell r="C226">
            <v>905</v>
          </cell>
        </row>
        <row r="227">
          <cell r="C227">
            <v>906</v>
          </cell>
        </row>
        <row r="228">
          <cell r="C228">
            <v>907</v>
          </cell>
        </row>
        <row r="229">
          <cell r="C229">
            <v>908</v>
          </cell>
        </row>
        <row r="230">
          <cell r="C230">
            <v>909</v>
          </cell>
        </row>
        <row r="231">
          <cell r="C231">
            <v>951</v>
          </cell>
        </row>
        <row r="232">
          <cell r="C232">
            <v>999</v>
          </cell>
        </row>
        <row r="233">
          <cell r="C233">
            <v>1101</v>
          </cell>
        </row>
        <row r="234">
          <cell r="C234">
            <v>1102</v>
          </cell>
        </row>
        <row r="235">
          <cell r="C235">
            <v>1103</v>
          </cell>
        </row>
        <row r="237">
          <cell r="C237">
            <v>1105</v>
          </cell>
        </row>
        <row r="238">
          <cell r="C238">
            <v>1106</v>
          </cell>
        </row>
        <row r="239">
          <cell r="C239">
            <v>1107</v>
          </cell>
        </row>
        <row r="240">
          <cell r="C240">
            <v>1108</v>
          </cell>
        </row>
        <row r="241">
          <cell r="C241">
            <v>1109</v>
          </cell>
        </row>
        <row r="242">
          <cell r="C242">
            <v>1110</v>
          </cell>
        </row>
        <row r="243">
          <cell r="C243">
            <v>1111</v>
          </cell>
        </row>
        <row r="245">
          <cell r="C245">
            <v>1113</v>
          </cell>
        </row>
        <row r="246">
          <cell r="C246">
            <v>1114</v>
          </cell>
        </row>
        <row r="247">
          <cell r="C247">
            <v>1115</v>
          </cell>
        </row>
        <row r="248">
          <cell r="C248">
            <v>1116</v>
          </cell>
        </row>
        <row r="249">
          <cell r="C249">
            <v>1117</v>
          </cell>
        </row>
        <row r="250">
          <cell r="C250">
            <v>1118</v>
          </cell>
        </row>
        <row r="251">
          <cell r="C251">
            <v>1119</v>
          </cell>
        </row>
        <row r="252">
          <cell r="C252">
            <v>1120</v>
          </cell>
        </row>
        <row r="253">
          <cell r="C253">
            <v>1121</v>
          </cell>
        </row>
        <row r="254">
          <cell r="C254">
            <v>1122</v>
          </cell>
        </row>
        <row r="256">
          <cell r="C256">
            <v>1124</v>
          </cell>
        </row>
        <row r="257">
          <cell r="C257">
            <v>1125</v>
          </cell>
        </row>
        <row r="258">
          <cell r="C258">
            <v>1126</v>
          </cell>
        </row>
        <row r="259">
          <cell r="C259">
            <v>1127</v>
          </cell>
        </row>
        <row r="260">
          <cell r="C260">
            <v>1128</v>
          </cell>
        </row>
        <row r="261">
          <cell r="C261">
            <v>1129</v>
          </cell>
        </row>
        <row r="262">
          <cell r="C262">
            <v>1201</v>
          </cell>
        </row>
        <row r="263">
          <cell r="C263">
            <v>1202</v>
          </cell>
        </row>
        <row r="264">
          <cell r="C264">
            <v>1203</v>
          </cell>
        </row>
        <row r="265">
          <cell r="C265">
            <v>1204</v>
          </cell>
        </row>
        <row r="266">
          <cell r="C266">
            <v>1205</v>
          </cell>
        </row>
        <row r="267">
          <cell r="C267">
            <v>1206</v>
          </cell>
        </row>
        <row r="268">
          <cell r="C268">
            <v>1207</v>
          </cell>
        </row>
        <row r="269">
          <cell r="C269">
            <v>1208</v>
          </cell>
        </row>
        <row r="270">
          <cell r="C270">
            <v>1209</v>
          </cell>
        </row>
        <row r="271">
          <cell r="C271">
            <v>1210</v>
          </cell>
        </row>
        <row r="272">
          <cell r="C272">
            <v>1211</v>
          </cell>
        </row>
        <row r="273">
          <cell r="C273">
            <v>1212</v>
          </cell>
        </row>
        <row r="274">
          <cell r="C274">
            <v>1213</v>
          </cell>
        </row>
        <row r="275">
          <cell r="C275">
            <v>1214</v>
          </cell>
        </row>
        <row r="276">
          <cell r="C276">
            <v>1215</v>
          </cell>
        </row>
        <row r="277">
          <cell r="C277">
            <v>1216</v>
          </cell>
        </row>
        <row r="278">
          <cell r="C278">
            <v>1217</v>
          </cell>
        </row>
        <row r="279">
          <cell r="C279">
            <v>1218</v>
          </cell>
        </row>
        <row r="280">
          <cell r="C280">
            <v>1219</v>
          </cell>
        </row>
        <row r="281">
          <cell r="C281">
            <v>1220</v>
          </cell>
        </row>
        <row r="282">
          <cell r="C282">
            <v>1221</v>
          </cell>
        </row>
        <row r="283">
          <cell r="C283">
            <v>1222</v>
          </cell>
        </row>
        <row r="284">
          <cell r="C284">
            <v>1223</v>
          </cell>
        </row>
        <row r="285">
          <cell r="C285">
            <v>1224</v>
          </cell>
        </row>
        <row r="286">
          <cell r="C286">
            <v>1225</v>
          </cell>
        </row>
        <row r="287">
          <cell r="C287">
            <v>1226</v>
          </cell>
        </row>
        <row r="288">
          <cell r="C288">
            <v>1227</v>
          </cell>
        </row>
        <row r="289">
          <cell r="C289">
            <v>1228</v>
          </cell>
        </row>
        <row r="290">
          <cell r="C290">
            <v>1229</v>
          </cell>
        </row>
        <row r="291">
          <cell r="C291">
            <v>1230</v>
          </cell>
        </row>
        <row r="292">
          <cell r="C292">
            <v>1231</v>
          </cell>
        </row>
        <row r="293">
          <cell r="C293">
            <v>1232</v>
          </cell>
        </row>
        <row r="294">
          <cell r="C294">
            <v>1233</v>
          </cell>
        </row>
        <row r="295">
          <cell r="C295">
            <v>1234</v>
          </cell>
        </row>
        <row r="296">
          <cell r="C296">
            <v>1235</v>
          </cell>
        </row>
        <row r="297">
          <cell r="C297">
            <v>1236</v>
          </cell>
        </row>
        <row r="298">
          <cell r="C298">
            <v>1237</v>
          </cell>
        </row>
        <row r="299">
          <cell r="C299">
            <v>1238</v>
          </cell>
        </row>
        <row r="300">
          <cell r="C300">
            <v>1239</v>
          </cell>
        </row>
        <row r="301">
          <cell r="C301">
            <v>1240</v>
          </cell>
        </row>
        <row r="302">
          <cell r="C302">
            <v>1241</v>
          </cell>
        </row>
        <row r="303">
          <cell r="C303">
            <v>1242</v>
          </cell>
        </row>
        <row r="304">
          <cell r="C304">
            <v>1243</v>
          </cell>
        </row>
        <row r="305">
          <cell r="C305">
            <v>1244</v>
          </cell>
        </row>
        <row r="306">
          <cell r="C306">
            <v>1245</v>
          </cell>
        </row>
        <row r="307">
          <cell r="C307">
            <v>1246</v>
          </cell>
        </row>
        <row r="308">
          <cell r="C308">
            <v>1247</v>
          </cell>
        </row>
        <row r="309">
          <cell r="C309">
            <v>1248</v>
          </cell>
        </row>
        <row r="310">
          <cell r="C310">
            <v>1249</v>
          </cell>
        </row>
        <row r="311">
          <cell r="C311">
            <v>1250</v>
          </cell>
        </row>
        <row r="312">
          <cell r="C312">
            <v>1251</v>
          </cell>
        </row>
        <row r="313">
          <cell r="C313">
            <v>1252</v>
          </cell>
        </row>
        <row r="314">
          <cell r="C314">
            <v>1253</v>
          </cell>
        </row>
        <row r="315">
          <cell r="C315">
            <v>1254</v>
          </cell>
        </row>
        <row r="316">
          <cell r="C316">
            <v>1255</v>
          </cell>
        </row>
        <row r="317">
          <cell r="C317">
            <v>1256</v>
          </cell>
        </row>
        <row r="318">
          <cell r="C318">
            <v>1257</v>
          </cell>
        </row>
        <row r="319">
          <cell r="C319">
            <v>1258</v>
          </cell>
        </row>
        <row r="320">
          <cell r="C320">
            <v>1259</v>
          </cell>
        </row>
        <row r="321">
          <cell r="C321">
            <v>1260</v>
          </cell>
        </row>
        <row r="322">
          <cell r="C322">
            <v>1261</v>
          </cell>
        </row>
        <row r="323">
          <cell r="C323">
            <v>1262</v>
          </cell>
        </row>
        <row r="324">
          <cell r="C324">
            <v>1263</v>
          </cell>
        </row>
        <row r="325">
          <cell r="C325">
            <v>1264</v>
          </cell>
        </row>
        <row r="326">
          <cell r="C326">
            <v>1265</v>
          </cell>
        </row>
        <row r="327">
          <cell r="C327">
            <v>1266</v>
          </cell>
        </row>
        <row r="328">
          <cell r="C328">
            <v>1267</v>
          </cell>
        </row>
        <row r="329">
          <cell r="C329">
            <v>1268</v>
          </cell>
        </row>
        <row r="330">
          <cell r="C330">
            <v>1269</v>
          </cell>
        </row>
        <row r="331">
          <cell r="C331">
            <v>1270</v>
          </cell>
        </row>
        <row r="332">
          <cell r="C332">
            <v>1271</v>
          </cell>
        </row>
        <row r="333">
          <cell r="C333">
            <v>1272</v>
          </cell>
        </row>
        <row r="334">
          <cell r="C334">
            <v>1273</v>
          </cell>
        </row>
        <row r="335">
          <cell r="C335">
            <v>1274</v>
          </cell>
        </row>
        <row r="336">
          <cell r="C336">
            <v>1275</v>
          </cell>
        </row>
        <row r="337">
          <cell r="C337">
            <v>1276</v>
          </cell>
        </row>
        <row r="338">
          <cell r="C338">
            <v>1277</v>
          </cell>
        </row>
        <row r="339">
          <cell r="C339">
            <v>1278</v>
          </cell>
        </row>
        <row r="340">
          <cell r="C340">
            <v>1279</v>
          </cell>
        </row>
        <row r="341">
          <cell r="C341">
            <v>1280</v>
          </cell>
        </row>
        <row r="342">
          <cell r="C342">
            <v>1281</v>
          </cell>
        </row>
        <row r="343">
          <cell r="C343">
            <v>1282</v>
          </cell>
        </row>
        <row r="344">
          <cell r="C344">
            <v>1283</v>
          </cell>
        </row>
        <row r="345">
          <cell r="C345">
            <v>1284</v>
          </cell>
        </row>
        <row r="346">
          <cell r="C346">
            <v>1285</v>
          </cell>
        </row>
        <row r="347">
          <cell r="C347">
            <v>1286</v>
          </cell>
        </row>
        <row r="348">
          <cell r="C348">
            <v>1287</v>
          </cell>
        </row>
        <row r="349">
          <cell r="C349">
            <v>1301</v>
          </cell>
        </row>
        <row r="350">
          <cell r="C350">
            <v>1302</v>
          </cell>
        </row>
        <row r="351">
          <cell r="C351">
            <v>1303</v>
          </cell>
        </row>
        <row r="352">
          <cell r="C352">
            <v>1304</v>
          </cell>
        </row>
        <row r="353">
          <cell r="C353">
            <v>1305</v>
          </cell>
        </row>
        <row r="354">
          <cell r="C354">
            <v>1306</v>
          </cell>
        </row>
        <row r="355">
          <cell r="C355">
            <v>1307</v>
          </cell>
        </row>
        <row r="356">
          <cell r="C356">
            <v>1308</v>
          </cell>
        </row>
        <row r="357">
          <cell r="C357">
            <v>1309</v>
          </cell>
        </row>
        <row r="358">
          <cell r="C358">
            <v>1310</v>
          </cell>
        </row>
        <row r="359">
          <cell r="C359">
            <v>1311</v>
          </cell>
        </row>
        <row r="360">
          <cell r="C360">
            <v>1312</v>
          </cell>
        </row>
        <row r="361">
          <cell r="C361">
            <v>1313</v>
          </cell>
        </row>
        <row r="362">
          <cell r="C362">
            <v>1314</v>
          </cell>
        </row>
        <row r="363">
          <cell r="C363">
            <v>1315</v>
          </cell>
        </row>
        <row r="364">
          <cell r="C364">
            <v>1316</v>
          </cell>
        </row>
        <row r="365">
          <cell r="C365">
            <v>1317</v>
          </cell>
        </row>
        <row r="366">
          <cell r="C366">
            <v>1318</v>
          </cell>
        </row>
        <row r="367">
          <cell r="C367">
            <v>1319</v>
          </cell>
        </row>
        <row r="368">
          <cell r="C368">
            <v>1320</v>
          </cell>
        </row>
        <row r="369">
          <cell r="C369">
            <v>1321</v>
          </cell>
        </row>
        <row r="370">
          <cell r="C370">
            <v>1322</v>
          </cell>
        </row>
        <row r="371">
          <cell r="C371">
            <v>1323</v>
          </cell>
        </row>
        <row r="372">
          <cell r="C372">
            <v>1324</v>
          </cell>
        </row>
        <row r="373">
          <cell r="C373">
            <v>1325</v>
          </cell>
        </row>
        <row r="374">
          <cell r="C374">
            <v>1326</v>
          </cell>
        </row>
        <row r="375">
          <cell r="C375">
            <v>1327</v>
          </cell>
        </row>
        <row r="376">
          <cell r="C376">
            <v>1328</v>
          </cell>
        </row>
        <row r="377">
          <cell r="C377">
            <v>1329</v>
          </cell>
        </row>
        <row r="378">
          <cell r="C378">
            <v>1330</v>
          </cell>
        </row>
        <row r="379">
          <cell r="C379">
            <v>1331</v>
          </cell>
        </row>
        <row r="380">
          <cell r="C380">
            <v>1332</v>
          </cell>
        </row>
        <row r="381">
          <cell r="C381">
            <v>1333</v>
          </cell>
        </row>
        <row r="382">
          <cell r="C382">
            <v>1334</v>
          </cell>
        </row>
        <row r="383">
          <cell r="C383">
            <v>1335</v>
          </cell>
        </row>
        <row r="384">
          <cell r="C384">
            <v>1336</v>
          </cell>
        </row>
        <row r="385">
          <cell r="C385">
            <v>1337</v>
          </cell>
        </row>
        <row r="386">
          <cell r="C386">
            <v>1338</v>
          </cell>
        </row>
        <row r="387">
          <cell r="C387">
            <v>1339</v>
          </cell>
        </row>
        <row r="388">
          <cell r="C388">
            <v>1340</v>
          </cell>
        </row>
        <row r="389">
          <cell r="C389">
            <v>1341</v>
          </cell>
        </row>
        <row r="390">
          <cell r="C390">
            <v>1342</v>
          </cell>
        </row>
        <row r="391">
          <cell r="C391">
            <v>1343</v>
          </cell>
        </row>
        <row r="392">
          <cell r="C392">
            <v>1344</v>
          </cell>
        </row>
        <row r="393">
          <cell r="C393">
            <v>1345</v>
          </cell>
        </row>
        <row r="394">
          <cell r="C394">
            <v>1346</v>
          </cell>
        </row>
        <row r="395">
          <cell r="C395">
            <v>1347</v>
          </cell>
        </row>
        <row r="396">
          <cell r="C396">
            <v>1401</v>
          </cell>
        </row>
        <row r="397">
          <cell r="C397">
            <v>1402</v>
          </cell>
        </row>
        <row r="398">
          <cell r="C398">
            <v>1403</v>
          </cell>
        </row>
        <row r="399">
          <cell r="C399">
            <v>1404</v>
          </cell>
        </row>
        <row r="400">
          <cell r="C400">
            <v>1405</v>
          </cell>
        </row>
        <row r="401">
          <cell r="C401">
            <v>1406</v>
          </cell>
        </row>
        <row r="402">
          <cell r="C402">
            <v>1407</v>
          </cell>
        </row>
        <row r="403">
          <cell r="C403">
            <v>1408</v>
          </cell>
        </row>
        <row r="404">
          <cell r="C404">
            <v>1409</v>
          </cell>
        </row>
        <row r="405">
          <cell r="C405">
            <v>1410</v>
          </cell>
        </row>
        <row r="406">
          <cell r="C406">
            <v>1411</v>
          </cell>
        </row>
        <row r="407">
          <cell r="C407">
            <v>1412</v>
          </cell>
        </row>
        <row r="408">
          <cell r="C408">
            <v>1413</v>
          </cell>
        </row>
        <row r="409">
          <cell r="C409">
            <v>1414</v>
          </cell>
        </row>
        <row r="410">
          <cell r="C410">
            <v>1415</v>
          </cell>
        </row>
        <row r="411">
          <cell r="C411">
            <v>1416</v>
          </cell>
        </row>
        <row r="412">
          <cell r="C412">
            <v>1417</v>
          </cell>
        </row>
        <row r="413">
          <cell r="C413">
            <v>1418</v>
          </cell>
        </row>
        <row r="414">
          <cell r="C414">
            <v>1419</v>
          </cell>
        </row>
        <row r="415">
          <cell r="C415">
            <v>1420</v>
          </cell>
        </row>
        <row r="416">
          <cell r="C416">
            <v>1421</v>
          </cell>
        </row>
        <row r="417">
          <cell r="C417">
            <v>1422</v>
          </cell>
        </row>
        <row r="418">
          <cell r="C418">
            <v>1423</v>
          </cell>
        </row>
        <row r="419">
          <cell r="C419">
            <v>1424</v>
          </cell>
        </row>
        <row r="420">
          <cell r="C420">
            <v>1425</v>
          </cell>
        </row>
        <row r="421">
          <cell r="C421">
            <v>1426</v>
          </cell>
        </row>
        <row r="422">
          <cell r="C422">
            <v>1427</v>
          </cell>
        </row>
        <row r="423">
          <cell r="C423">
            <v>1428</v>
          </cell>
        </row>
        <row r="424">
          <cell r="C424">
            <v>1429</v>
          </cell>
        </row>
        <row r="425">
          <cell r="C425">
            <v>1430</v>
          </cell>
        </row>
        <row r="426">
          <cell r="C426">
            <v>1431</v>
          </cell>
        </row>
        <row r="427">
          <cell r="C427">
            <v>1432</v>
          </cell>
        </row>
        <row r="428">
          <cell r="C428">
            <v>1433</v>
          </cell>
        </row>
        <row r="429">
          <cell r="C429">
            <v>1434</v>
          </cell>
        </row>
        <row r="430">
          <cell r="C430">
            <v>1435</v>
          </cell>
        </row>
        <row r="431">
          <cell r="C431">
            <v>1501</v>
          </cell>
        </row>
        <row r="432">
          <cell r="C432">
            <v>1502</v>
          </cell>
        </row>
        <row r="433">
          <cell r="C433">
            <v>1503</v>
          </cell>
        </row>
        <row r="434">
          <cell r="C434">
            <v>1504</v>
          </cell>
        </row>
        <row r="435">
          <cell r="C435">
            <v>1505</v>
          </cell>
        </row>
        <row r="436">
          <cell r="C436">
            <v>1506</v>
          </cell>
        </row>
        <row r="437">
          <cell r="C437">
            <v>1507</v>
          </cell>
        </row>
        <row r="438">
          <cell r="C438">
            <v>1508</v>
          </cell>
        </row>
        <row r="439">
          <cell r="C439">
            <v>1509</v>
          </cell>
        </row>
        <row r="440">
          <cell r="C440">
            <v>1510</v>
          </cell>
        </row>
        <row r="441">
          <cell r="C441">
            <v>1511</v>
          </cell>
        </row>
        <row r="442">
          <cell r="C442">
            <v>1512</v>
          </cell>
        </row>
        <row r="443">
          <cell r="C443">
            <v>1513</v>
          </cell>
        </row>
        <row r="444">
          <cell r="C444">
            <v>1514</v>
          </cell>
        </row>
        <row r="445">
          <cell r="C445">
            <v>1515</v>
          </cell>
        </row>
        <row r="446">
          <cell r="C446">
            <v>1516</v>
          </cell>
        </row>
        <row r="447">
          <cell r="C447">
            <v>1517</v>
          </cell>
        </row>
        <row r="448">
          <cell r="C448">
            <v>1518</v>
          </cell>
        </row>
        <row r="449">
          <cell r="C449">
            <v>1519</v>
          </cell>
        </row>
        <row r="450">
          <cell r="C450">
            <v>1520</v>
          </cell>
        </row>
        <row r="451">
          <cell r="C451">
            <v>1521</v>
          </cell>
        </row>
        <row r="452">
          <cell r="C452">
            <v>1522</v>
          </cell>
        </row>
        <row r="453">
          <cell r="C453">
            <v>1523</v>
          </cell>
        </row>
        <row r="454">
          <cell r="C454">
            <v>1524</v>
          </cell>
        </row>
        <row r="455">
          <cell r="C455">
            <v>1525</v>
          </cell>
        </row>
        <row r="456">
          <cell r="C456">
            <v>1526</v>
          </cell>
        </row>
        <row r="457">
          <cell r="C457">
            <v>1527</v>
          </cell>
        </row>
        <row r="458">
          <cell r="C458">
            <v>1528</v>
          </cell>
        </row>
        <row r="459">
          <cell r="C459">
            <v>1529</v>
          </cell>
        </row>
        <row r="460">
          <cell r="C460">
            <v>1530</v>
          </cell>
        </row>
        <row r="461">
          <cell r="C461">
            <v>1531</v>
          </cell>
        </row>
        <row r="462">
          <cell r="C462">
            <v>1532</v>
          </cell>
        </row>
        <row r="463">
          <cell r="C463">
            <v>1533</v>
          </cell>
        </row>
        <row r="464">
          <cell r="C464">
            <v>1534</v>
          </cell>
        </row>
        <row r="465">
          <cell r="C465">
            <v>1535</v>
          </cell>
        </row>
        <row r="466">
          <cell r="C466">
            <v>1536</v>
          </cell>
        </row>
        <row r="467">
          <cell r="C467">
            <v>1537</v>
          </cell>
        </row>
        <row r="468">
          <cell r="C468">
            <v>1538</v>
          </cell>
        </row>
        <row r="469">
          <cell r="C469">
            <v>1539</v>
          </cell>
        </row>
        <row r="470">
          <cell r="C470">
            <v>1540</v>
          </cell>
        </row>
        <row r="471">
          <cell r="C471">
            <v>1601</v>
          </cell>
        </row>
        <row r="472">
          <cell r="C472">
            <v>1602</v>
          </cell>
        </row>
        <row r="473">
          <cell r="C473">
            <v>1603</v>
          </cell>
        </row>
        <row r="474">
          <cell r="C474">
            <v>1604</v>
          </cell>
        </row>
        <row r="475">
          <cell r="C475">
            <v>1605</v>
          </cell>
        </row>
        <row r="476">
          <cell r="C476">
            <v>1606</v>
          </cell>
        </row>
        <row r="477">
          <cell r="C477">
            <v>1607</v>
          </cell>
        </row>
        <row r="478">
          <cell r="C478">
            <v>1608</v>
          </cell>
        </row>
        <row r="479">
          <cell r="C479">
            <v>1609</v>
          </cell>
        </row>
        <row r="480">
          <cell r="C480">
            <v>1610</v>
          </cell>
        </row>
        <row r="481">
          <cell r="C481">
            <v>1611</v>
          </cell>
        </row>
        <row r="482">
          <cell r="C482">
            <v>1701</v>
          </cell>
        </row>
        <row r="483">
          <cell r="C483">
            <v>1702</v>
          </cell>
        </row>
        <row r="484">
          <cell r="C484">
            <v>1703</v>
          </cell>
        </row>
        <row r="485">
          <cell r="C485">
            <v>1704</v>
          </cell>
        </row>
        <row r="486">
          <cell r="C486">
            <v>1705</v>
          </cell>
        </row>
        <row r="487">
          <cell r="C487">
            <v>1706</v>
          </cell>
        </row>
        <row r="488">
          <cell r="C488">
            <v>1707</v>
          </cell>
        </row>
        <row r="489">
          <cell r="C489">
            <v>1708</v>
          </cell>
        </row>
        <row r="490">
          <cell r="C490">
            <v>1709</v>
          </cell>
        </row>
        <row r="491">
          <cell r="C491">
            <v>1710</v>
          </cell>
        </row>
        <row r="492">
          <cell r="C492">
            <v>1711</v>
          </cell>
        </row>
        <row r="493">
          <cell r="C493">
            <v>1712</v>
          </cell>
        </row>
        <row r="494">
          <cell r="C494">
            <v>1713</v>
          </cell>
        </row>
        <row r="495">
          <cell r="C495">
            <v>1714</v>
          </cell>
        </row>
        <row r="496">
          <cell r="C496">
            <v>1715</v>
          </cell>
        </row>
        <row r="497">
          <cell r="C497">
            <v>1716</v>
          </cell>
        </row>
        <row r="498">
          <cell r="C498">
            <v>1717</v>
          </cell>
        </row>
        <row r="499">
          <cell r="C499">
            <v>1718</v>
          </cell>
        </row>
        <row r="500">
          <cell r="C500">
            <v>1720</v>
          </cell>
        </row>
        <row r="501">
          <cell r="C501">
            <v>1721</v>
          </cell>
        </row>
        <row r="502">
          <cell r="C502">
            <v>1722</v>
          </cell>
        </row>
        <row r="503">
          <cell r="C503">
            <v>1723</v>
          </cell>
        </row>
        <row r="504">
          <cell r="C504">
            <v>1724</v>
          </cell>
        </row>
        <row r="505">
          <cell r="C505">
            <v>1725</v>
          </cell>
        </row>
        <row r="506">
          <cell r="C506">
            <v>1726</v>
          </cell>
        </row>
        <row r="507">
          <cell r="C507">
            <v>1727</v>
          </cell>
        </row>
        <row r="508">
          <cell r="C508">
            <v>1728</v>
          </cell>
        </row>
        <row r="509">
          <cell r="C509">
            <v>1729</v>
          </cell>
        </row>
        <row r="510">
          <cell r="C510">
            <v>1730</v>
          </cell>
        </row>
        <row r="511">
          <cell r="C511">
            <v>1731</v>
          </cell>
        </row>
        <row r="512">
          <cell r="C512">
            <v>1732</v>
          </cell>
        </row>
        <row r="513">
          <cell r="C513">
            <v>1733</v>
          </cell>
        </row>
        <row r="514">
          <cell r="C514">
            <v>1734</v>
          </cell>
        </row>
        <row r="515">
          <cell r="C515">
            <v>1735</v>
          </cell>
        </row>
        <row r="516">
          <cell r="C516">
            <v>1736</v>
          </cell>
        </row>
        <row r="517">
          <cell r="C517">
            <v>1737</v>
          </cell>
        </row>
        <row r="518">
          <cell r="C518">
            <v>1738</v>
          </cell>
        </row>
        <row r="519">
          <cell r="C519">
            <v>1739</v>
          </cell>
        </row>
        <row r="520">
          <cell r="C520">
            <v>1740</v>
          </cell>
        </row>
        <row r="521">
          <cell r="C521">
            <v>1741</v>
          </cell>
        </row>
        <row r="522">
          <cell r="C522">
            <v>1742</v>
          </cell>
        </row>
        <row r="523">
          <cell r="C523">
            <v>1743</v>
          </cell>
        </row>
        <row r="524">
          <cell r="C524">
            <v>1744</v>
          </cell>
        </row>
        <row r="526">
          <cell r="C526">
            <v>1746</v>
          </cell>
        </row>
        <row r="527">
          <cell r="C527">
            <v>1747</v>
          </cell>
        </row>
        <row r="528">
          <cell r="C528">
            <v>1748</v>
          </cell>
        </row>
        <row r="529">
          <cell r="C529">
            <v>1749</v>
          </cell>
        </row>
        <row r="530">
          <cell r="C530">
            <v>1750</v>
          </cell>
        </row>
        <row r="531">
          <cell r="C531">
            <v>1751</v>
          </cell>
        </row>
        <row r="532">
          <cell r="C532">
            <v>1752</v>
          </cell>
        </row>
        <row r="533">
          <cell r="C533">
            <v>1753</v>
          </cell>
        </row>
        <row r="534">
          <cell r="C534">
            <v>1754</v>
          </cell>
        </row>
        <row r="535">
          <cell r="C535">
            <v>1755</v>
          </cell>
        </row>
        <row r="536">
          <cell r="C536">
            <v>1756</v>
          </cell>
        </row>
        <row r="537">
          <cell r="C537">
            <v>1801</v>
          </cell>
        </row>
        <row r="538">
          <cell r="C538">
            <v>1802</v>
          </cell>
        </row>
        <row r="539">
          <cell r="C539">
            <v>1803</v>
          </cell>
        </row>
        <row r="540">
          <cell r="C540">
            <v>1805</v>
          </cell>
        </row>
        <row r="541">
          <cell r="C541">
            <v>1806</v>
          </cell>
        </row>
        <row r="542">
          <cell r="C542">
            <v>1807</v>
          </cell>
        </row>
        <row r="543">
          <cell r="C543">
            <v>1808</v>
          </cell>
        </row>
        <row r="544">
          <cell r="C544">
            <v>1809</v>
          </cell>
        </row>
        <row r="545">
          <cell r="C545">
            <v>1810</v>
          </cell>
        </row>
        <row r="546">
          <cell r="C546">
            <v>1811</v>
          </cell>
        </row>
        <row r="547">
          <cell r="C547">
            <v>1812</v>
          </cell>
        </row>
        <row r="548">
          <cell r="C548">
            <v>1813</v>
          </cell>
        </row>
        <row r="549">
          <cell r="C549">
            <v>1814</v>
          </cell>
        </row>
        <row r="550">
          <cell r="C550">
            <v>1815</v>
          </cell>
        </row>
        <row r="551">
          <cell r="C551">
            <v>1816</v>
          </cell>
        </row>
        <row r="552">
          <cell r="C552">
            <v>1817</v>
          </cell>
        </row>
        <row r="553">
          <cell r="C553">
            <v>1818</v>
          </cell>
        </row>
        <row r="554">
          <cell r="C554">
            <v>1819</v>
          </cell>
        </row>
        <row r="555">
          <cell r="C555">
            <v>1820</v>
          </cell>
        </row>
        <row r="556">
          <cell r="C556">
            <v>1901</v>
          </cell>
        </row>
        <row r="557">
          <cell r="C557">
            <v>1902</v>
          </cell>
        </row>
        <row r="558">
          <cell r="C558">
            <v>1903</v>
          </cell>
        </row>
        <row r="559">
          <cell r="C559">
            <v>1904</v>
          </cell>
        </row>
        <row r="560">
          <cell r="C560">
            <v>1905</v>
          </cell>
        </row>
        <row r="561">
          <cell r="C561">
            <v>1906</v>
          </cell>
        </row>
        <row r="562">
          <cell r="C562">
            <v>1907</v>
          </cell>
        </row>
        <row r="563">
          <cell r="C563">
            <v>1908</v>
          </cell>
        </row>
        <row r="564">
          <cell r="C564">
            <v>1909</v>
          </cell>
        </row>
        <row r="565">
          <cell r="C565">
            <v>1910</v>
          </cell>
        </row>
        <row r="566">
          <cell r="C566">
            <v>1911</v>
          </cell>
        </row>
        <row r="567">
          <cell r="C567">
            <v>1912</v>
          </cell>
        </row>
        <row r="568">
          <cell r="C568">
            <v>1913</v>
          </cell>
        </row>
        <row r="569">
          <cell r="C569">
            <v>1914</v>
          </cell>
        </row>
        <row r="570">
          <cell r="C570">
            <v>1915</v>
          </cell>
        </row>
        <row r="571">
          <cell r="C571">
            <v>2301</v>
          </cell>
        </row>
        <row r="572">
          <cell r="C572">
            <v>2302</v>
          </cell>
        </row>
        <row r="573">
          <cell r="C573">
            <v>2303</v>
          </cell>
        </row>
        <row r="574">
          <cell r="C574">
            <v>2311</v>
          </cell>
        </row>
        <row r="575">
          <cell r="C575">
            <v>2312</v>
          </cell>
        </row>
        <row r="576">
          <cell r="C576">
            <v>2313</v>
          </cell>
        </row>
        <row r="577">
          <cell r="C577">
            <v>2314</v>
          </cell>
        </row>
        <row r="578">
          <cell r="C578">
            <v>2315</v>
          </cell>
        </row>
        <row r="579">
          <cell r="C579">
            <v>2316</v>
          </cell>
        </row>
        <row r="580">
          <cell r="C580">
            <v>2317</v>
          </cell>
        </row>
        <row r="581">
          <cell r="C581">
            <v>2318</v>
          </cell>
        </row>
        <row r="582">
          <cell r="C582">
            <v>2319</v>
          </cell>
        </row>
        <row r="583">
          <cell r="C583">
            <v>2320</v>
          </cell>
        </row>
        <row r="584">
          <cell r="C584">
            <v>2322</v>
          </cell>
        </row>
        <row r="585">
          <cell r="C585">
            <v>2323</v>
          </cell>
        </row>
        <row r="586">
          <cell r="C586">
            <v>2324</v>
          </cell>
        </row>
        <row r="587">
          <cell r="C587">
            <v>2325</v>
          </cell>
        </row>
        <row r="588">
          <cell r="C588">
            <v>2326</v>
          </cell>
        </row>
        <row r="589">
          <cell r="C589">
            <v>2327</v>
          </cell>
        </row>
        <row r="590">
          <cell r="C590">
            <v>2328</v>
          </cell>
        </row>
        <row r="591">
          <cell r="C591">
            <v>2330</v>
          </cell>
        </row>
        <row r="592">
          <cell r="C592">
            <v>2331</v>
          </cell>
        </row>
        <row r="593">
          <cell r="C593">
            <v>2333</v>
          </cell>
        </row>
        <row r="594">
          <cell r="C594">
            <v>2334</v>
          </cell>
        </row>
        <row r="595">
          <cell r="C595">
            <v>2336</v>
          </cell>
        </row>
        <row r="596">
          <cell r="C596">
            <v>3301</v>
          </cell>
        </row>
        <row r="597">
          <cell r="C597">
            <v>3401</v>
          </cell>
        </row>
        <row r="598">
          <cell r="C598">
            <v>3701</v>
          </cell>
        </row>
        <row r="599">
          <cell r="C599">
            <v>4601</v>
          </cell>
        </row>
        <row r="600">
          <cell r="C600" t="str">
            <v>AFP</v>
          </cell>
        </row>
        <row r="601">
          <cell r="C601" t="str">
            <v>CONTA</v>
          </cell>
        </row>
        <row r="602">
          <cell r="C602" t="str">
            <v>N/I</v>
          </cell>
        </row>
        <row r="603">
          <cell r="C603" t="str">
            <v>N/I</v>
          </cell>
        </row>
        <row r="604">
          <cell r="C604" t="str">
            <v>N/I</v>
          </cell>
        </row>
        <row r="605">
          <cell r="C605" t="str">
            <v>N/I</v>
          </cell>
        </row>
        <row r="606">
          <cell r="C606" t="str">
            <v>N/I</v>
          </cell>
        </row>
        <row r="607">
          <cell r="C607" t="str">
            <v>N/I</v>
          </cell>
        </row>
        <row r="608">
          <cell r="C608" t="str">
            <v>N/I</v>
          </cell>
        </row>
        <row r="609">
          <cell r="C609" t="str">
            <v>N/I</v>
          </cell>
        </row>
        <row r="610">
          <cell r="C610" t="str">
            <v>N/I</v>
          </cell>
        </row>
        <row r="611">
          <cell r="C611" t="str">
            <v>N/I</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C000"/>
  </sheetPr>
  <dimension ref="A1:AH231"/>
  <sheetViews>
    <sheetView showGridLines="0" tabSelected="1" view="pageBreakPreview" zoomScale="115" zoomScaleNormal="115" zoomScaleSheetLayoutView="115" workbookViewId="0">
      <selection activeCell="Z50" sqref="Z50"/>
    </sheetView>
  </sheetViews>
  <sheetFormatPr baseColWidth="10" defaultRowHeight="15"/>
  <cols>
    <col min="1" max="4" width="3.7109375" style="10" customWidth="1"/>
    <col min="5" max="5" width="5" style="10" customWidth="1"/>
    <col min="6" max="30" width="3.7109375" style="10" customWidth="1"/>
    <col min="31" max="31" width="8" style="10" customWidth="1"/>
    <col min="32" max="32" width="3.7109375" style="10" customWidth="1"/>
    <col min="33" max="33" width="11.42578125" style="10"/>
    <col min="34" max="34" width="18.7109375" style="10" customWidth="1"/>
    <col min="35" max="16384" width="11.42578125" style="10"/>
  </cols>
  <sheetData>
    <row r="1" spans="1:34">
      <c r="Y1" s="25"/>
      <c r="Z1" s="25"/>
      <c r="AA1" s="25"/>
      <c r="AB1" s="25"/>
      <c r="AC1" s="25"/>
      <c r="AD1" s="25"/>
      <c r="AE1" s="25"/>
      <c r="AF1" s="25"/>
      <c r="AH1" s="78">
        <f>SUM(C21:H39)</f>
        <v>0</v>
      </c>
    </row>
    <row r="2" spans="1:34" ht="15.75">
      <c r="A2" s="26"/>
      <c r="B2" s="26"/>
      <c r="C2" s="26"/>
      <c r="D2" s="26"/>
      <c r="E2" s="26"/>
      <c r="F2" s="26"/>
      <c r="G2" s="26"/>
      <c r="H2" s="26"/>
      <c r="I2" s="26"/>
      <c r="J2" s="26"/>
      <c r="K2" s="26"/>
      <c r="L2" s="26"/>
      <c r="M2" s="26"/>
      <c r="N2" s="26"/>
      <c r="O2" s="26"/>
      <c r="P2" s="26"/>
      <c r="Q2" s="26"/>
      <c r="R2" s="26"/>
      <c r="S2" s="26"/>
      <c r="T2" s="26"/>
      <c r="U2" s="26"/>
      <c r="V2" s="26"/>
      <c r="W2" s="26"/>
      <c r="X2" s="293" t="s">
        <v>35</v>
      </c>
      <c r="Y2" s="294"/>
      <c r="Z2" s="294"/>
      <c r="AA2" s="294"/>
      <c r="AB2" s="294"/>
      <c r="AC2" s="294"/>
      <c r="AD2" s="294"/>
      <c r="AE2" s="295"/>
      <c r="AF2" s="26"/>
    </row>
    <row r="3" spans="1:34" ht="15.75">
      <c r="A3" s="26"/>
      <c r="B3" s="26"/>
      <c r="C3" s="27"/>
      <c r="D3" s="27"/>
      <c r="E3" s="27"/>
      <c r="F3" s="26"/>
      <c r="G3" s="26"/>
      <c r="H3" s="26"/>
      <c r="I3" s="26"/>
      <c r="J3" s="26"/>
      <c r="K3" s="26"/>
      <c r="L3" s="26"/>
      <c r="M3" s="26"/>
      <c r="N3" s="26"/>
      <c r="O3" s="26"/>
      <c r="P3" s="26"/>
      <c r="Q3" s="26"/>
      <c r="R3" s="26"/>
      <c r="S3" s="26"/>
      <c r="T3" s="26"/>
      <c r="U3" s="26"/>
      <c r="V3" s="26"/>
      <c r="W3" s="26"/>
      <c r="X3" s="296" t="s">
        <v>5099</v>
      </c>
      <c r="Y3" s="297"/>
      <c r="Z3" s="297"/>
      <c r="AA3" s="297"/>
      <c r="AB3" s="297"/>
      <c r="AC3" s="297"/>
      <c r="AD3" s="297"/>
      <c r="AE3" s="298"/>
      <c r="AF3" s="26"/>
    </row>
    <row r="4" spans="1:34" ht="15.75">
      <c r="A4" s="26"/>
      <c r="B4" s="26"/>
      <c r="C4" s="27"/>
      <c r="D4" s="27"/>
      <c r="E4" s="27"/>
      <c r="F4" s="26"/>
      <c r="G4" s="26"/>
      <c r="H4" s="26"/>
      <c r="I4" s="26"/>
      <c r="J4" s="26"/>
      <c r="K4" s="26"/>
      <c r="L4" s="26"/>
      <c r="M4" s="26"/>
      <c r="N4" s="26"/>
      <c r="O4" s="26"/>
      <c r="P4" s="26"/>
      <c r="Q4" s="26"/>
      <c r="R4" s="26"/>
      <c r="S4" s="26"/>
      <c r="T4" s="26"/>
      <c r="U4" s="26"/>
      <c r="V4" s="26"/>
      <c r="W4" s="26"/>
      <c r="X4" s="296" t="s">
        <v>5101</v>
      </c>
      <c r="Y4" s="297"/>
      <c r="Z4" s="297"/>
      <c r="AA4" s="297"/>
      <c r="AB4" s="297"/>
      <c r="AC4" s="297"/>
      <c r="AD4" s="297"/>
      <c r="AE4" s="298"/>
      <c r="AF4" s="26"/>
    </row>
    <row r="5" spans="1:34" ht="15.75">
      <c r="A5" s="26"/>
      <c r="B5" s="26"/>
      <c r="C5" s="27"/>
      <c r="D5" s="27"/>
      <c r="E5" s="27"/>
      <c r="F5" s="26"/>
      <c r="G5" s="26"/>
      <c r="H5" s="26"/>
      <c r="I5" s="26"/>
      <c r="J5" s="26"/>
      <c r="K5" s="26"/>
      <c r="L5" s="26"/>
      <c r="M5" s="26"/>
      <c r="N5" s="26"/>
      <c r="O5" s="26"/>
      <c r="P5" s="26"/>
      <c r="Q5" s="26"/>
      <c r="R5" s="26"/>
      <c r="S5" s="26"/>
      <c r="T5" s="26"/>
      <c r="U5" s="26"/>
      <c r="V5" s="26"/>
      <c r="W5" s="26"/>
      <c r="X5" s="28"/>
      <c r="Y5" s="26"/>
      <c r="Z5" s="29"/>
      <c r="AA5" s="29"/>
      <c r="AB5" s="30"/>
      <c r="AC5" s="30"/>
      <c r="AD5" s="30"/>
      <c r="AE5" s="30"/>
      <c r="AF5" s="26"/>
    </row>
    <row r="6" spans="1:34" ht="16.5">
      <c r="A6" s="299" t="s">
        <v>34</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row>
    <row r="7" spans="1:34" ht="16.5">
      <c r="A7" s="300" t="s">
        <v>620</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row>
    <row r="8" spans="1:34" ht="15.7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1"/>
      <c r="AD8" s="31"/>
      <c r="AE8" s="31"/>
      <c r="AF8" s="31"/>
    </row>
    <row r="9" spans="1:34" ht="15.75">
      <c r="A9" s="31"/>
      <c r="B9" s="32"/>
      <c r="C9" s="32"/>
      <c r="D9" s="32"/>
      <c r="E9" s="32"/>
      <c r="F9" s="32"/>
      <c r="G9" s="33" t="s">
        <v>26</v>
      </c>
      <c r="H9" s="32"/>
      <c r="I9" s="32"/>
      <c r="J9" s="32"/>
      <c r="K9" s="32"/>
      <c r="L9" s="32"/>
      <c r="M9" s="32"/>
      <c r="N9" s="32"/>
      <c r="O9" s="32"/>
      <c r="P9" s="309">
        <v>43466</v>
      </c>
      <c r="Q9" s="310"/>
      <c r="R9" s="310"/>
      <c r="S9" s="311"/>
      <c r="T9" s="32"/>
      <c r="U9" s="32" t="s">
        <v>0</v>
      </c>
      <c r="V9" s="309">
        <v>43496</v>
      </c>
      <c r="W9" s="310"/>
      <c r="X9" s="310"/>
      <c r="Y9" s="311"/>
      <c r="Z9" s="32"/>
      <c r="AA9" s="32"/>
      <c r="AB9" s="32"/>
      <c r="AC9" s="31"/>
      <c r="AD9" s="31"/>
      <c r="AE9" s="31"/>
      <c r="AF9" s="31"/>
    </row>
    <row r="10" spans="1:34" ht="15.75">
      <c r="A10" s="31"/>
      <c r="B10" s="32"/>
      <c r="C10" s="32"/>
      <c r="D10" s="32"/>
      <c r="E10" s="32"/>
      <c r="F10" s="32"/>
      <c r="G10" s="33"/>
      <c r="H10" s="32"/>
      <c r="I10" s="32"/>
      <c r="J10" s="32"/>
      <c r="K10" s="32"/>
      <c r="L10" s="32"/>
      <c r="M10" s="32"/>
      <c r="N10" s="32"/>
      <c r="O10" s="32"/>
      <c r="P10" s="34"/>
      <c r="Q10" s="34"/>
      <c r="R10" s="34"/>
      <c r="S10" s="34"/>
      <c r="T10" s="32"/>
      <c r="U10" s="32"/>
      <c r="V10" s="34"/>
      <c r="W10" s="34"/>
      <c r="X10" s="34"/>
      <c r="Y10" s="34"/>
      <c r="Z10" s="32"/>
      <c r="AA10" s="32"/>
      <c r="AB10" s="32"/>
      <c r="AC10" s="31"/>
      <c r="AD10" s="31"/>
      <c r="AE10" s="31"/>
      <c r="AF10" s="31"/>
    </row>
    <row r="11" spans="1:34" ht="15.75">
      <c r="A11" s="31"/>
      <c r="B11" s="32"/>
      <c r="C11" s="35" t="s">
        <v>1</v>
      </c>
      <c r="D11" s="35"/>
      <c r="E11" s="35"/>
      <c r="F11" s="50" t="s">
        <v>1458</v>
      </c>
      <c r="G11" s="52"/>
      <c r="H11" s="52"/>
      <c r="I11" s="52"/>
      <c r="J11" s="52"/>
      <c r="K11" s="52"/>
      <c r="L11" s="52"/>
      <c r="M11" s="52"/>
      <c r="N11" s="52"/>
      <c r="O11" s="52"/>
      <c r="P11" s="52"/>
      <c r="Q11" s="52"/>
      <c r="R11" s="52"/>
      <c r="S11" s="52"/>
      <c r="T11" s="52"/>
      <c r="U11" s="52"/>
      <c r="V11" s="52"/>
      <c r="W11" s="52"/>
      <c r="X11" s="52"/>
      <c r="Y11" s="52"/>
      <c r="Z11" s="52"/>
      <c r="AA11" s="52"/>
      <c r="AB11" s="52"/>
      <c r="AC11" s="46"/>
      <c r="AD11" s="46"/>
      <c r="AE11" s="46"/>
      <c r="AF11" s="46"/>
    </row>
    <row r="12" spans="1:34" ht="15.75" customHeight="1">
      <c r="A12" s="31"/>
      <c r="B12" s="32"/>
      <c r="C12" s="25"/>
      <c r="D12" s="25"/>
      <c r="E12" s="51"/>
      <c r="F12" s="325" t="str">
        <f>VLOOKUP(H14,bd_lista!$A$3:$B$594,2,FALSE)</f>
        <v>SIN  NOMBRE</v>
      </c>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46"/>
      <c r="AF12" s="46"/>
    </row>
    <row r="13" spans="1:34" ht="23.25" customHeight="1">
      <c r="A13" s="31"/>
      <c r="B13" s="31"/>
      <c r="C13" s="25"/>
      <c r="D13" s="25"/>
      <c r="E13" s="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1"/>
      <c r="AF13" s="31"/>
    </row>
    <row r="14" spans="1:34" ht="15.75" customHeight="1">
      <c r="A14" s="31"/>
      <c r="B14" s="36" t="s">
        <v>619</v>
      </c>
      <c r="C14" s="31"/>
      <c r="D14" s="31"/>
      <c r="E14" s="31"/>
      <c r="F14" s="31"/>
      <c r="G14" s="31"/>
      <c r="H14" s="314"/>
      <c r="I14" s="311"/>
      <c r="J14" s="31"/>
      <c r="K14" s="31"/>
      <c r="L14" s="31"/>
      <c r="M14" s="31"/>
      <c r="N14" s="31"/>
      <c r="O14" s="31"/>
      <c r="P14" s="31"/>
      <c r="Q14" s="31"/>
      <c r="R14" s="31"/>
      <c r="S14" s="31"/>
      <c r="T14" s="31"/>
      <c r="U14" s="31"/>
      <c r="V14" s="31"/>
      <c r="W14" s="31"/>
      <c r="X14" s="31"/>
      <c r="Y14" s="31"/>
      <c r="Z14" s="31"/>
      <c r="AA14" s="31"/>
      <c r="AB14" s="31"/>
      <c r="AC14" s="31"/>
      <c r="AD14" s="31"/>
      <c r="AE14" s="31"/>
      <c r="AF14" s="31"/>
    </row>
    <row r="15" spans="1:34" ht="6" customHeight="1">
      <c r="A15" s="46"/>
      <c r="B15" s="50"/>
      <c r="C15" s="46"/>
      <c r="D15" s="46"/>
      <c r="E15" s="46"/>
      <c r="F15" s="46"/>
      <c r="G15" s="46"/>
      <c r="H15" s="315"/>
      <c r="I15" s="315"/>
      <c r="J15" s="46"/>
      <c r="K15" s="46"/>
      <c r="L15" s="46"/>
      <c r="M15" s="46"/>
      <c r="N15" s="46"/>
      <c r="O15" s="46"/>
      <c r="P15" s="46"/>
      <c r="Q15" s="46"/>
      <c r="R15" s="46"/>
      <c r="S15" s="46"/>
      <c r="T15" s="46"/>
      <c r="U15" s="46"/>
      <c r="V15" s="46"/>
      <c r="W15" s="46"/>
      <c r="X15" s="46"/>
      <c r="Y15" s="46"/>
      <c r="Z15" s="46"/>
      <c r="AA15" s="46"/>
      <c r="AB15" s="46"/>
      <c r="AC15" s="46"/>
      <c r="AD15" s="46"/>
      <c r="AE15" s="46"/>
      <c r="AF15" s="46"/>
    </row>
    <row r="16" spans="1:34" ht="15.75" customHeight="1">
      <c r="A16" s="31"/>
      <c r="B16" s="301" t="s">
        <v>33</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1"/>
    </row>
    <row r="17" spans="1:32" ht="15.75">
      <c r="A17" s="3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1"/>
    </row>
    <row r="18" spans="1:32" ht="7.5" customHeight="1">
      <c r="A18" s="31"/>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1"/>
    </row>
    <row r="19" spans="1:32" ht="15.75" customHeight="1">
      <c r="A19" s="31"/>
      <c r="B19" s="37"/>
      <c r="C19" s="312" t="s">
        <v>621</v>
      </c>
      <c r="D19" s="312"/>
      <c r="E19" s="312"/>
      <c r="F19" s="312"/>
      <c r="G19" s="312"/>
      <c r="H19" s="312"/>
      <c r="I19" s="302" t="s">
        <v>32</v>
      </c>
      <c r="J19" s="302"/>
      <c r="K19" s="302"/>
      <c r="L19" s="302"/>
      <c r="M19" s="303" t="s">
        <v>2</v>
      </c>
      <c r="N19" s="304"/>
      <c r="O19" s="304"/>
      <c r="P19" s="304"/>
      <c r="Q19" s="304"/>
      <c r="R19" s="304"/>
      <c r="S19" s="304"/>
      <c r="T19" s="304"/>
      <c r="U19" s="304"/>
      <c r="V19" s="304"/>
      <c r="W19" s="304"/>
      <c r="X19" s="304"/>
      <c r="Y19" s="305"/>
      <c r="Z19" s="302" t="s">
        <v>662</v>
      </c>
      <c r="AA19" s="302"/>
      <c r="AB19" s="302"/>
      <c r="AC19" s="302"/>
      <c r="AD19" s="302"/>
      <c r="AE19" s="37"/>
      <c r="AF19" s="31"/>
    </row>
    <row r="20" spans="1:32" ht="24" customHeight="1">
      <c r="A20" s="31"/>
      <c r="B20" s="37"/>
      <c r="C20" s="313" t="s">
        <v>31</v>
      </c>
      <c r="D20" s="313"/>
      <c r="E20" s="313"/>
      <c r="F20" s="313" t="s">
        <v>622</v>
      </c>
      <c r="G20" s="313"/>
      <c r="H20" s="313"/>
      <c r="I20" s="302"/>
      <c r="J20" s="302"/>
      <c r="K20" s="302"/>
      <c r="L20" s="302"/>
      <c r="M20" s="306"/>
      <c r="N20" s="307"/>
      <c r="O20" s="307"/>
      <c r="P20" s="307"/>
      <c r="Q20" s="307"/>
      <c r="R20" s="307"/>
      <c r="S20" s="307"/>
      <c r="T20" s="307"/>
      <c r="U20" s="307"/>
      <c r="V20" s="307"/>
      <c r="W20" s="307"/>
      <c r="X20" s="307"/>
      <c r="Y20" s="308"/>
      <c r="Z20" s="302"/>
      <c r="AA20" s="302"/>
      <c r="AB20" s="302"/>
      <c r="AC20" s="302"/>
      <c r="AD20" s="302"/>
      <c r="AE20" s="37"/>
      <c r="AF20" s="31"/>
    </row>
    <row r="21" spans="1:32" ht="17.100000000000001" customHeight="1">
      <c r="A21" s="31"/>
      <c r="B21" s="37"/>
      <c r="C21" s="290">
        <f>IFERROR(VLOOKUP(H14,RESUMEN!$A$11:$AL$602,7,FALSE),0)</f>
        <v>0</v>
      </c>
      <c r="D21" s="291"/>
      <c r="E21" s="292"/>
      <c r="F21" s="290">
        <f>IFERROR(VLOOKUP(H14,RESUMEN!A11:Y602,25,FALSE),0)</f>
        <v>0</v>
      </c>
      <c r="G21" s="291"/>
      <c r="H21" s="292"/>
      <c r="I21" s="322" t="s">
        <v>3</v>
      </c>
      <c r="J21" s="323"/>
      <c r="K21" s="323"/>
      <c r="L21" s="324"/>
      <c r="M21" s="319" t="s">
        <v>4</v>
      </c>
      <c r="N21" s="320"/>
      <c r="O21" s="320"/>
      <c r="P21" s="320"/>
      <c r="Q21" s="320"/>
      <c r="R21" s="320"/>
      <c r="S21" s="320"/>
      <c r="T21" s="320"/>
      <c r="U21" s="320"/>
      <c r="V21" s="320"/>
      <c r="W21" s="320"/>
      <c r="X21" s="320"/>
      <c r="Y21" s="321"/>
      <c r="Z21" s="316" t="s">
        <v>5</v>
      </c>
      <c r="AA21" s="317"/>
      <c r="AB21" s="317"/>
      <c r="AC21" s="317"/>
      <c r="AD21" s="318"/>
      <c r="AE21" s="37"/>
      <c r="AF21" s="31"/>
    </row>
    <row r="22" spans="1:32" ht="17.100000000000001" customHeight="1">
      <c r="A22" s="31"/>
      <c r="B22" s="37"/>
      <c r="C22" s="290">
        <f>IFERROR(VLOOKUP(H14,RESUMEN!$A$11:$AL$602,8,FALSE),0)</f>
        <v>0</v>
      </c>
      <c r="D22" s="291"/>
      <c r="E22" s="292"/>
      <c r="F22" s="290">
        <v>0</v>
      </c>
      <c r="G22" s="291"/>
      <c r="H22" s="292"/>
      <c r="I22" s="322" t="s">
        <v>631</v>
      </c>
      <c r="J22" s="323"/>
      <c r="K22" s="323"/>
      <c r="L22" s="324"/>
      <c r="M22" s="319" t="s">
        <v>638</v>
      </c>
      <c r="N22" s="320"/>
      <c r="O22" s="320"/>
      <c r="P22" s="320"/>
      <c r="Q22" s="320"/>
      <c r="R22" s="320"/>
      <c r="S22" s="320"/>
      <c r="T22" s="320"/>
      <c r="U22" s="320"/>
      <c r="V22" s="320"/>
      <c r="W22" s="320"/>
      <c r="X22" s="320"/>
      <c r="Y22" s="321"/>
      <c r="Z22" s="316" t="s">
        <v>10</v>
      </c>
      <c r="AA22" s="317"/>
      <c r="AB22" s="317"/>
      <c r="AC22" s="317"/>
      <c r="AD22" s="318"/>
      <c r="AE22" s="37"/>
      <c r="AF22" s="31"/>
    </row>
    <row r="23" spans="1:32" ht="17.100000000000001" customHeight="1">
      <c r="A23" s="31"/>
      <c r="B23" s="37"/>
      <c r="C23" s="290">
        <v>0</v>
      </c>
      <c r="D23" s="291"/>
      <c r="E23" s="292"/>
      <c r="F23" s="290">
        <f>IFERROR(VLOOKUP(H14,RESUMEN!A11:Z602,26,FALSE),0)</f>
        <v>0</v>
      </c>
      <c r="G23" s="291"/>
      <c r="H23" s="292"/>
      <c r="I23" s="322" t="s">
        <v>568</v>
      </c>
      <c r="J23" s="323"/>
      <c r="K23" s="323"/>
      <c r="L23" s="324"/>
      <c r="M23" s="319" t="s">
        <v>664</v>
      </c>
      <c r="N23" s="320"/>
      <c r="O23" s="320"/>
      <c r="P23" s="320"/>
      <c r="Q23" s="320"/>
      <c r="R23" s="320"/>
      <c r="S23" s="320"/>
      <c r="T23" s="320"/>
      <c r="U23" s="320"/>
      <c r="V23" s="320"/>
      <c r="W23" s="320"/>
      <c r="X23" s="320"/>
      <c r="Y23" s="321"/>
      <c r="Z23" s="316" t="s">
        <v>10</v>
      </c>
      <c r="AA23" s="317"/>
      <c r="AB23" s="317"/>
      <c r="AC23" s="317"/>
      <c r="AD23" s="318"/>
      <c r="AE23" s="37"/>
      <c r="AF23" s="31"/>
    </row>
    <row r="24" spans="1:32" ht="17.100000000000001" customHeight="1">
      <c r="A24" s="31"/>
      <c r="B24" s="37"/>
      <c r="C24" s="290">
        <f>IFERROR(VLOOKUP(H14,RESUMEN!$A$11:$AL$602,9,FALSE),0)</f>
        <v>0</v>
      </c>
      <c r="D24" s="291"/>
      <c r="E24" s="292"/>
      <c r="F24" s="290">
        <f>IFERROR(VLOOKUP(H14,RESUMEN!A11:AA602,27,FALSE),0)</f>
        <v>0</v>
      </c>
      <c r="G24" s="291"/>
      <c r="H24" s="292"/>
      <c r="I24" s="322" t="s">
        <v>11</v>
      </c>
      <c r="J24" s="323"/>
      <c r="K24" s="323"/>
      <c r="L24" s="324"/>
      <c r="M24" s="319" t="s">
        <v>636</v>
      </c>
      <c r="N24" s="320"/>
      <c r="O24" s="320"/>
      <c r="P24" s="320"/>
      <c r="Q24" s="320"/>
      <c r="R24" s="320"/>
      <c r="S24" s="320"/>
      <c r="T24" s="320"/>
      <c r="U24" s="320"/>
      <c r="V24" s="320"/>
      <c r="W24" s="320"/>
      <c r="X24" s="320"/>
      <c r="Y24" s="321"/>
      <c r="Z24" s="316" t="s">
        <v>12</v>
      </c>
      <c r="AA24" s="317"/>
      <c r="AB24" s="317"/>
      <c r="AC24" s="317"/>
      <c r="AD24" s="318"/>
      <c r="AE24" s="37"/>
      <c r="AF24" s="31"/>
    </row>
    <row r="25" spans="1:32" ht="17.100000000000001" customHeight="1">
      <c r="A25" s="31"/>
      <c r="B25" s="37"/>
      <c r="C25" s="290">
        <f>IFERROR(VLOOKUP(H14,RESUMEN!$A$11:$AL$602,10,FALSE),0)</f>
        <v>0</v>
      </c>
      <c r="D25" s="291"/>
      <c r="E25" s="292"/>
      <c r="F25" s="290">
        <f>IFERROR(VLOOKUP(H14,RESUMEN!A11:AB602,28,FALSE),0)</f>
        <v>0</v>
      </c>
      <c r="G25" s="291"/>
      <c r="H25" s="292"/>
      <c r="I25" s="322" t="s">
        <v>6</v>
      </c>
      <c r="J25" s="323"/>
      <c r="K25" s="323"/>
      <c r="L25" s="324"/>
      <c r="M25" s="319" t="s">
        <v>7</v>
      </c>
      <c r="N25" s="320"/>
      <c r="O25" s="320"/>
      <c r="P25" s="320"/>
      <c r="Q25" s="320"/>
      <c r="R25" s="320"/>
      <c r="S25" s="320"/>
      <c r="T25" s="320"/>
      <c r="U25" s="320"/>
      <c r="V25" s="320"/>
      <c r="W25" s="320"/>
      <c r="X25" s="320"/>
      <c r="Y25" s="321"/>
      <c r="Z25" s="316" t="s">
        <v>5</v>
      </c>
      <c r="AA25" s="317"/>
      <c r="AB25" s="317"/>
      <c r="AC25" s="317"/>
      <c r="AD25" s="318"/>
      <c r="AE25" s="37"/>
      <c r="AF25" s="31"/>
    </row>
    <row r="26" spans="1:32" ht="17.100000000000001" customHeight="1">
      <c r="A26" s="31"/>
      <c r="B26" s="37"/>
      <c r="C26" s="290">
        <f>IFERROR(VLOOKUP(H14,RESUMEN!$A$11:$AL$602,12,FALSE),0)</f>
        <v>0</v>
      </c>
      <c r="D26" s="291"/>
      <c r="E26" s="292"/>
      <c r="F26" s="290">
        <f>IFERROR(VLOOKUP(H14,RESUMEN!A11:AC602,29,FALSE),0)</f>
        <v>0</v>
      </c>
      <c r="G26" s="291"/>
      <c r="H26" s="292"/>
      <c r="I26" s="322" t="s">
        <v>15</v>
      </c>
      <c r="J26" s="323"/>
      <c r="K26" s="323"/>
      <c r="L26" s="324"/>
      <c r="M26" s="319" t="s">
        <v>16</v>
      </c>
      <c r="N26" s="320"/>
      <c r="O26" s="320"/>
      <c r="P26" s="320"/>
      <c r="Q26" s="320"/>
      <c r="R26" s="320"/>
      <c r="S26" s="320"/>
      <c r="T26" s="320"/>
      <c r="U26" s="320"/>
      <c r="V26" s="320"/>
      <c r="W26" s="320"/>
      <c r="X26" s="320"/>
      <c r="Y26" s="321"/>
      <c r="Z26" s="316" t="s">
        <v>12</v>
      </c>
      <c r="AA26" s="317"/>
      <c r="AB26" s="317"/>
      <c r="AC26" s="317"/>
      <c r="AD26" s="318"/>
      <c r="AE26" s="37"/>
      <c r="AF26" s="31"/>
    </row>
    <row r="27" spans="1:32" ht="17.100000000000001" customHeight="1">
      <c r="A27" s="31"/>
      <c r="B27" s="37"/>
      <c r="C27" s="290">
        <f>IFERROR(VLOOKUP(H14,RESUMEN!$A$11:$AL$602,13,FALSE),0)</f>
        <v>0</v>
      </c>
      <c r="D27" s="291"/>
      <c r="E27" s="292"/>
      <c r="F27" s="290">
        <v>0</v>
      </c>
      <c r="G27" s="291"/>
      <c r="H27" s="292"/>
      <c r="I27" s="322" t="s">
        <v>632</v>
      </c>
      <c r="J27" s="323"/>
      <c r="K27" s="323"/>
      <c r="L27" s="324"/>
      <c r="M27" s="319" t="s">
        <v>639</v>
      </c>
      <c r="N27" s="320"/>
      <c r="O27" s="320"/>
      <c r="P27" s="320"/>
      <c r="Q27" s="320"/>
      <c r="R27" s="320"/>
      <c r="S27" s="320"/>
      <c r="T27" s="320"/>
      <c r="U27" s="320"/>
      <c r="V27" s="320"/>
      <c r="W27" s="320"/>
      <c r="X27" s="320"/>
      <c r="Y27" s="321"/>
      <c r="Z27" s="316" t="s">
        <v>19</v>
      </c>
      <c r="AA27" s="317"/>
      <c r="AB27" s="317"/>
      <c r="AC27" s="317"/>
      <c r="AD27" s="318"/>
      <c r="AE27" s="37"/>
      <c r="AF27" s="31"/>
    </row>
    <row r="28" spans="1:32" ht="17.100000000000001" customHeight="1">
      <c r="A28" s="31"/>
      <c r="B28" s="37"/>
      <c r="C28" s="290">
        <f>IFERROR(VLOOKUP(H14,RESUMEN!$A$11:$AL$602,14,FALSE),0)</f>
        <v>0</v>
      </c>
      <c r="D28" s="291"/>
      <c r="E28" s="292"/>
      <c r="F28" s="290">
        <f>IFERROR(VLOOKUP(H14,RESUMEN!A11:AD602,30,FALSE),0)</f>
        <v>0</v>
      </c>
      <c r="G28" s="291"/>
      <c r="H28" s="292"/>
      <c r="I28" s="322" t="s">
        <v>17</v>
      </c>
      <c r="J28" s="323"/>
      <c r="K28" s="323"/>
      <c r="L28" s="324"/>
      <c r="M28" s="319" t="s">
        <v>18</v>
      </c>
      <c r="N28" s="320"/>
      <c r="O28" s="320"/>
      <c r="P28" s="320"/>
      <c r="Q28" s="320"/>
      <c r="R28" s="320"/>
      <c r="S28" s="320"/>
      <c r="T28" s="320"/>
      <c r="U28" s="320"/>
      <c r="V28" s="320"/>
      <c r="W28" s="320"/>
      <c r="X28" s="320"/>
      <c r="Y28" s="321"/>
      <c r="Z28" s="316" t="s">
        <v>19</v>
      </c>
      <c r="AA28" s="317"/>
      <c r="AB28" s="317"/>
      <c r="AC28" s="317"/>
      <c r="AD28" s="318"/>
      <c r="AE28" s="37"/>
      <c r="AF28" s="31"/>
    </row>
    <row r="29" spans="1:32" ht="17.100000000000001" customHeight="1">
      <c r="A29" s="31"/>
      <c r="B29" s="37"/>
      <c r="C29" s="290">
        <f>IFERROR(VLOOKUP(H14,RESUMEN!$A$11:$AL$602,15,FALSE),0)</f>
        <v>0</v>
      </c>
      <c r="D29" s="291"/>
      <c r="E29" s="292"/>
      <c r="F29" s="290">
        <f>IFERROR(VLOOKUP(H14,RESUMEN!A11:AE602,31,FALSE),0)</f>
        <v>0</v>
      </c>
      <c r="G29" s="291"/>
      <c r="H29" s="292"/>
      <c r="I29" s="322" t="s">
        <v>13</v>
      </c>
      <c r="J29" s="323"/>
      <c r="K29" s="323"/>
      <c r="L29" s="324"/>
      <c r="M29" s="319" t="s">
        <v>14</v>
      </c>
      <c r="N29" s="320"/>
      <c r="O29" s="320"/>
      <c r="P29" s="320"/>
      <c r="Q29" s="320"/>
      <c r="R29" s="320"/>
      <c r="S29" s="320"/>
      <c r="T29" s="320"/>
      <c r="U29" s="320"/>
      <c r="V29" s="320"/>
      <c r="W29" s="320"/>
      <c r="X29" s="320"/>
      <c r="Y29" s="321"/>
      <c r="Z29" s="316" t="s">
        <v>12</v>
      </c>
      <c r="AA29" s="317"/>
      <c r="AB29" s="317"/>
      <c r="AC29" s="317"/>
      <c r="AD29" s="318"/>
      <c r="AE29" s="37"/>
      <c r="AF29" s="31"/>
    </row>
    <row r="30" spans="1:32" ht="17.100000000000001" customHeight="1">
      <c r="A30" s="31"/>
      <c r="B30" s="37"/>
      <c r="C30" s="290">
        <f>IFERROR(VLOOKUP(H14,RESUMEN!$A$11:$AL$602,16,FALSE),0)</f>
        <v>0</v>
      </c>
      <c r="D30" s="291"/>
      <c r="E30" s="292"/>
      <c r="F30" s="290">
        <f>IFERROR(VLOOKUP(H14,RESUMEN!A11:AG602,32,FALSE),0)</f>
        <v>0</v>
      </c>
      <c r="G30" s="291"/>
      <c r="H30" s="292"/>
      <c r="I30" s="322" t="s">
        <v>633</v>
      </c>
      <c r="J30" s="323"/>
      <c r="K30" s="323"/>
      <c r="L30" s="324"/>
      <c r="M30" s="319" t="s">
        <v>635</v>
      </c>
      <c r="N30" s="320"/>
      <c r="O30" s="320"/>
      <c r="P30" s="320"/>
      <c r="Q30" s="320"/>
      <c r="R30" s="320"/>
      <c r="S30" s="320"/>
      <c r="T30" s="320"/>
      <c r="U30" s="320"/>
      <c r="V30" s="320"/>
      <c r="W30" s="320"/>
      <c r="X30" s="320"/>
      <c r="Y30" s="321"/>
      <c r="Z30" s="316" t="s">
        <v>19</v>
      </c>
      <c r="AA30" s="317"/>
      <c r="AB30" s="317"/>
      <c r="AC30" s="317"/>
      <c r="AD30" s="318"/>
      <c r="AE30" s="37"/>
      <c r="AF30" s="31"/>
    </row>
    <row r="31" spans="1:32" ht="17.100000000000001" customHeight="1">
      <c r="A31" s="31"/>
      <c r="B31" s="37"/>
      <c r="C31" s="290">
        <f>IFERROR(VLOOKUP(H14,RESUMEN!$A$11:$AL$602,17,FALSE),0)</f>
        <v>0</v>
      </c>
      <c r="D31" s="291"/>
      <c r="E31" s="292"/>
      <c r="F31" s="290">
        <f>IFERROR(VLOOKUP(H14,RESUMEN!A11:AG602,33,FALSE),0)</f>
        <v>0</v>
      </c>
      <c r="G31" s="291"/>
      <c r="H31" s="292"/>
      <c r="I31" s="322" t="s">
        <v>675</v>
      </c>
      <c r="J31" s="323"/>
      <c r="K31" s="323"/>
      <c r="L31" s="324"/>
      <c r="M31" s="319" t="s">
        <v>677</v>
      </c>
      <c r="N31" s="320"/>
      <c r="O31" s="320"/>
      <c r="P31" s="320"/>
      <c r="Q31" s="320"/>
      <c r="R31" s="320"/>
      <c r="S31" s="320"/>
      <c r="T31" s="320"/>
      <c r="U31" s="320"/>
      <c r="V31" s="320"/>
      <c r="W31" s="320"/>
      <c r="X31" s="320"/>
      <c r="Y31" s="321"/>
      <c r="Z31" s="316" t="s">
        <v>19</v>
      </c>
      <c r="AA31" s="317"/>
      <c r="AB31" s="317"/>
      <c r="AC31" s="317"/>
      <c r="AD31" s="318"/>
      <c r="AE31" s="37"/>
      <c r="AF31" s="31"/>
    </row>
    <row r="32" spans="1:32" ht="17.100000000000001" customHeight="1">
      <c r="A32" s="31"/>
      <c r="B32" s="37"/>
      <c r="C32" s="290">
        <f>IFERROR(VLOOKUP(H14,RESUMEN!$A$11:$AL$602,18,FALSE),0)</f>
        <v>0</v>
      </c>
      <c r="D32" s="291"/>
      <c r="E32" s="292"/>
      <c r="F32" s="290">
        <f>IFERROR(VLOOKUP(H14,RESUMEN!A11:AH602,34,FALSE),0)</f>
        <v>0</v>
      </c>
      <c r="G32" s="291"/>
      <c r="H32" s="292"/>
      <c r="I32" s="322" t="s">
        <v>20</v>
      </c>
      <c r="J32" s="323"/>
      <c r="K32" s="323"/>
      <c r="L32" s="324"/>
      <c r="M32" s="319" t="s">
        <v>637</v>
      </c>
      <c r="N32" s="320"/>
      <c r="O32" s="320"/>
      <c r="P32" s="320"/>
      <c r="Q32" s="320"/>
      <c r="R32" s="320"/>
      <c r="S32" s="320"/>
      <c r="T32" s="320"/>
      <c r="U32" s="320"/>
      <c r="V32" s="320"/>
      <c r="W32" s="320"/>
      <c r="X32" s="320"/>
      <c r="Y32" s="321"/>
      <c r="Z32" s="316" t="s">
        <v>12</v>
      </c>
      <c r="AA32" s="317"/>
      <c r="AB32" s="317"/>
      <c r="AC32" s="317"/>
      <c r="AD32" s="318"/>
      <c r="AE32" s="37"/>
      <c r="AF32" s="31"/>
    </row>
    <row r="33" spans="1:32" ht="17.100000000000001" customHeight="1">
      <c r="A33" s="31"/>
      <c r="B33" s="37"/>
      <c r="C33" s="290">
        <f>IFERROR(VLOOKUP(H14,RESUMEN!$A$11:$AL$602,19,FALSE),0)</f>
        <v>0</v>
      </c>
      <c r="D33" s="291"/>
      <c r="E33" s="292"/>
      <c r="F33" s="290">
        <f>IFERROR(VLOOKUP(H14,RESUMEN!A11:AI602,35,FALSE),0)</f>
        <v>0</v>
      </c>
      <c r="G33" s="291"/>
      <c r="H33" s="292"/>
      <c r="I33" s="322" t="s">
        <v>21</v>
      </c>
      <c r="J33" s="323"/>
      <c r="K33" s="323"/>
      <c r="L33" s="324"/>
      <c r="M33" s="319" t="s">
        <v>22</v>
      </c>
      <c r="N33" s="320"/>
      <c r="O33" s="320"/>
      <c r="P33" s="320"/>
      <c r="Q33" s="320"/>
      <c r="R33" s="320"/>
      <c r="S33" s="320"/>
      <c r="T33" s="320"/>
      <c r="U33" s="320"/>
      <c r="V33" s="320"/>
      <c r="W33" s="320"/>
      <c r="X33" s="320"/>
      <c r="Y33" s="321"/>
      <c r="Z33" s="316" t="s">
        <v>12</v>
      </c>
      <c r="AA33" s="317"/>
      <c r="AB33" s="317"/>
      <c r="AC33" s="317"/>
      <c r="AD33" s="318"/>
      <c r="AE33" s="37"/>
      <c r="AF33" s="31"/>
    </row>
    <row r="34" spans="1:32" ht="17.100000000000001" customHeight="1">
      <c r="A34" s="31"/>
      <c r="B34" s="37"/>
      <c r="C34" s="290">
        <v>0</v>
      </c>
      <c r="D34" s="291"/>
      <c r="E34" s="292"/>
      <c r="F34" s="290">
        <f>IFERROR(VLOOKUP(H14,RESUMEN!A11:AJ602,36,FALSE),0)</f>
        <v>0</v>
      </c>
      <c r="G34" s="291"/>
      <c r="H34" s="292"/>
      <c r="I34" s="322" t="s">
        <v>23</v>
      </c>
      <c r="J34" s="323"/>
      <c r="K34" s="323"/>
      <c r="L34" s="324"/>
      <c r="M34" s="319" t="s">
        <v>24</v>
      </c>
      <c r="N34" s="320"/>
      <c r="O34" s="320"/>
      <c r="P34" s="320"/>
      <c r="Q34" s="320"/>
      <c r="R34" s="320"/>
      <c r="S34" s="320"/>
      <c r="T34" s="320"/>
      <c r="U34" s="320"/>
      <c r="V34" s="320"/>
      <c r="W34" s="320"/>
      <c r="X34" s="320"/>
      <c r="Y34" s="321"/>
      <c r="Z34" s="316" t="s">
        <v>19</v>
      </c>
      <c r="AA34" s="317"/>
      <c r="AB34" s="317"/>
      <c r="AC34" s="317"/>
      <c r="AD34" s="318"/>
      <c r="AE34" s="37"/>
      <c r="AF34" s="31"/>
    </row>
    <row r="35" spans="1:32" ht="17.100000000000001" customHeight="1">
      <c r="A35" s="31"/>
      <c r="B35" s="37"/>
      <c r="C35" s="290">
        <f>IFERROR(VLOOKUP(H14,RESUMEN!$A$11:$AL$602,20,FALSE),0)</f>
        <v>0</v>
      </c>
      <c r="D35" s="291"/>
      <c r="E35" s="292"/>
      <c r="F35" s="290">
        <v>0</v>
      </c>
      <c r="G35" s="291"/>
      <c r="H35" s="292"/>
      <c r="I35" s="322" t="s">
        <v>8</v>
      </c>
      <c r="J35" s="323"/>
      <c r="K35" s="323"/>
      <c r="L35" s="324"/>
      <c r="M35" s="319" t="s">
        <v>9</v>
      </c>
      <c r="N35" s="320"/>
      <c r="O35" s="320"/>
      <c r="P35" s="320"/>
      <c r="Q35" s="320"/>
      <c r="R35" s="320"/>
      <c r="S35" s="320"/>
      <c r="T35" s="320"/>
      <c r="U35" s="320"/>
      <c r="V35" s="320"/>
      <c r="W35" s="320"/>
      <c r="X35" s="320"/>
      <c r="Y35" s="321"/>
      <c r="Z35" s="316" t="s">
        <v>10</v>
      </c>
      <c r="AA35" s="317"/>
      <c r="AB35" s="317"/>
      <c r="AC35" s="317"/>
      <c r="AD35" s="318"/>
      <c r="AE35" s="37"/>
      <c r="AF35" s="31"/>
    </row>
    <row r="36" spans="1:32" ht="17.100000000000001" customHeight="1">
      <c r="A36" s="31"/>
      <c r="B36" s="37"/>
      <c r="C36" s="290">
        <f>IFERROR(VLOOKUP(H14,RESUMEN!$A$11:$AL$602,21,FALSE),0)</f>
        <v>0</v>
      </c>
      <c r="D36" s="291"/>
      <c r="E36" s="292"/>
      <c r="F36" s="290">
        <v>0</v>
      </c>
      <c r="G36" s="291"/>
      <c r="H36" s="292"/>
      <c r="I36" s="322" t="s">
        <v>623</v>
      </c>
      <c r="J36" s="323"/>
      <c r="K36" s="323"/>
      <c r="L36" s="324"/>
      <c r="M36" s="319" t="s">
        <v>634</v>
      </c>
      <c r="N36" s="320"/>
      <c r="O36" s="320"/>
      <c r="P36" s="320"/>
      <c r="Q36" s="320"/>
      <c r="R36" s="320"/>
      <c r="S36" s="320"/>
      <c r="T36" s="320"/>
      <c r="U36" s="320"/>
      <c r="V36" s="320"/>
      <c r="W36" s="320"/>
      <c r="X36" s="320"/>
      <c r="Y36" s="321"/>
      <c r="Z36" s="316" t="s">
        <v>623</v>
      </c>
      <c r="AA36" s="317"/>
      <c r="AB36" s="317"/>
      <c r="AC36" s="317"/>
      <c r="AD36" s="318"/>
      <c r="AE36" s="37"/>
      <c r="AF36" s="31"/>
    </row>
    <row r="37" spans="1:32" ht="25.5" customHeight="1">
      <c r="A37" s="31"/>
      <c r="B37" s="37"/>
      <c r="C37" s="290">
        <f>IFERROR(VLOOKUP(H14,RESUMEN!$A$11:$AL$602,22,FALSE),0)</f>
        <v>0</v>
      </c>
      <c r="D37" s="291"/>
      <c r="E37" s="292"/>
      <c r="F37" s="290">
        <f>IFERROR(VLOOKUP($H$14,RESUMEN!$A$11:$AL$602,38,FALSE),0)</f>
        <v>0</v>
      </c>
      <c r="G37" s="291"/>
      <c r="H37" s="292"/>
      <c r="I37" s="322" t="s">
        <v>762</v>
      </c>
      <c r="J37" s="323"/>
      <c r="K37" s="323"/>
      <c r="L37" s="324"/>
      <c r="M37" s="319" t="s">
        <v>763</v>
      </c>
      <c r="N37" s="320"/>
      <c r="O37" s="320"/>
      <c r="P37" s="320"/>
      <c r="Q37" s="320"/>
      <c r="R37" s="320"/>
      <c r="S37" s="320"/>
      <c r="T37" s="320"/>
      <c r="U37" s="320"/>
      <c r="V37" s="320"/>
      <c r="W37" s="320"/>
      <c r="X37" s="320"/>
      <c r="Y37" s="321"/>
      <c r="Z37" s="338" t="s">
        <v>792</v>
      </c>
      <c r="AA37" s="339"/>
      <c r="AB37" s="339"/>
      <c r="AC37" s="339"/>
      <c r="AD37" s="340"/>
      <c r="AE37" s="37"/>
      <c r="AF37" s="31"/>
    </row>
    <row r="38" spans="1:32" ht="17.100000000000001" customHeight="1">
      <c r="A38" s="31"/>
      <c r="B38" s="37"/>
      <c r="C38" s="290">
        <f>IFERROR(VLOOKUP(H14,RESUMEN!$A$11:$AL$602,6,FALSE),0)</f>
        <v>0</v>
      </c>
      <c r="D38" s="291"/>
      <c r="E38" s="292"/>
      <c r="F38" s="290">
        <v>0</v>
      </c>
      <c r="G38" s="291"/>
      <c r="H38" s="292"/>
      <c r="I38" s="322" t="s">
        <v>27</v>
      </c>
      <c r="J38" s="323"/>
      <c r="K38" s="323"/>
      <c r="L38" s="324"/>
      <c r="M38" s="319" t="s">
        <v>29</v>
      </c>
      <c r="N38" s="320"/>
      <c r="O38" s="320"/>
      <c r="P38" s="320"/>
      <c r="Q38" s="320"/>
      <c r="R38" s="320"/>
      <c r="S38" s="320"/>
      <c r="T38" s="320"/>
      <c r="U38" s="320"/>
      <c r="V38" s="320"/>
      <c r="W38" s="320"/>
      <c r="X38" s="320"/>
      <c r="Y38" s="321"/>
      <c r="Z38" s="316" t="s">
        <v>19</v>
      </c>
      <c r="AA38" s="317"/>
      <c r="AB38" s="317"/>
      <c r="AC38" s="317"/>
      <c r="AD38" s="318"/>
      <c r="AE38" s="37"/>
      <c r="AF38" s="31"/>
    </row>
    <row r="39" spans="1:32" ht="17.100000000000001" customHeight="1">
      <c r="A39" s="31"/>
      <c r="B39" s="37"/>
      <c r="C39" s="290">
        <f>IFERROR(VLOOKUP(H14,RESUMEN!$A$11:$AL$602,4,FALSE),0)+IFERROR(VLOOKUP(H14,RESUMEN!$A$11:$AL$602,5,FALSE),0)</f>
        <v>0</v>
      </c>
      <c r="D39" s="291"/>
      <c r="E39" s="292"/>
      <c r="F39" s="290">
        <f>IFERROR(VLOOKUP(H14,RESUMEN!A11:W602,23,FALSE),0)+IFERROR(VLOOKUP(H14,RESUMEN!A11:X602,24,FALSE),0)</f>
        <v>0</v>
      </c>
      <c r="G39" s="291"/>
      <c r="H39" s="292"/>
      <c r="I39" s="322" t="s">
        <v>28</v>
      </c>
      <c r="J39" s="323"/>
      <c r="K39" s="323"/>
      <c r="L39" s="324"/>
      <c r="M39" s="319" t="s">
        <v>30</v>
      </c>
      <c r="N39" s="320"/>
      <c r="O39" s="320"/>
      <c r="P39" s="320"/>
      <c r="Q39" s="320"/>
      <c r="R39" s="320"/>
      <c r="S39" s="320"/>
      <c r="T39" s="320"/>
      <c r="U39" s="320"/>
      <c r="V39" s="320"/>
      <c r="W39" s="320"/>
      <c r="X39" s="320"/>
      <c r="Y39" s="321"/>
      <c r="Z39" s="316" t="s">
        <v>19</v>
      </c>
      <c r="AA39" s="317"/>
      <c r="AB39" s="317"/>
      <c r="AC39" s="317"/>
      <c r="AD39" s="318"/>
      <c r="AE39" s="37"/>
      <c r="AF39" s="31"/>
    </row>
    <row r="40" spans="1:32" ht="10.5" customHeight="1">
      <c r="A40" s="31"/>
      <c r="B40" s="31"/>
      <c r="C40" s="262"/>
      <c r="D40" s="262"/>
      <c r="E40" s="262"/>
      <c r="F40" s="262"/>
      <c r="G40" s="262"/>
      <c r="H40" s="262"/>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5.75">
      <c r="A41" s="46"/>
      <c r="B41" s="341" t="s">
        <v>5103</v>
      </c>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46"/>
    </row>
    <row r="42" spans="1:32" ht="15.75">
      <c r="A42" s="46"/>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46"/>
    </row>
    <row r="43" spans="1:32" ht="15.75">
      <c r="A43" s="46"/>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46"/>
    </row>
    <row r="44" spans="1:32" ht="6.75" customHeight="1" thickBot="1">
      <c r="A44" s="46"/>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46"/>
    </row>
    <row r="45" spans="1:32" ht="15.75">
      <c r="A45" s="46"/>
      <c r="B45" s="327" t="s">
        <v>5104</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9"/>
      <c r="AF45" s="46"/>
    </row>
    <row r="46" spans="1:32" ht="15.75" customHeight="1">
      <c r="A46" s="46"/>
      <c r="B46" s="330"/>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2"/>
      <c r="AF46" s="46"/>
    </row>
    <row r="47" spans="1:32" ht="16.5" thickBot="1">
      <c r="A47" s="46"/>
      <c r="B47" s="333"/>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5"/>
      <c r="AF47" s="46"/>
    </row>
    <row r="48" spans="1:32" ht="12"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row>
    <row r="49" spans="1:32" ht="12.7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1:32" ht="15.7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1:32" ht="21"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row>
    <row r="52" spans="1:32" ht="6.75" customHeight="1">
      <c r="A52" s="31"/>
      <c r="B52" s="336" t="s">
        <v>25</v>
      </c>
      <c r="C52" s="336"/>
      <c r="D52" s="336"/>
      <c r="E52" s="336"/>
      <c r="F52" s="336"/>
      <c r="G52" s="336"/>
      <c r="H52" s="336"/>
      <c r="I52" s="336"/>
      <c r="J52" s="336"/>
      <c r="K52" s="336"/>
      <c r="L52" s="336" t="s">
        <v>25</v>
      </c>
      <c r="M52" s="336"/>
      <c r="N52" s="336"/>
      <c r="O52" s="336"/>
      <c r="P52" s="336"/>
      <c r="Q52" s="336"/>
      <c r="R52" s="336"/>
      <c r="S52" s="336"/>
      <c r="T52" s="336"/>
      <c r="U52" s="336"/>
      <c r="V52" s="336" t="s">
        <v>25</v>
      </c>
      <c r="W52" s="336"/>
      <c r="X52" s="336"/>
      <c r="Y52" s="336"/>
      <c r="Z52" s="336"/>
      <c r="AA52" s="336"/>
      <c r="AB52" s="336"/>
      <c r="AC52" s="336"/>
      <c r="AD52" s="336"/>
      <c r="AE52" s="336"/>
      <c r="AF52" s="31"/>
    </row>
    <row r="53" spans="1:32" ht="16.5">
      <c r="A53" s="31"/>
      <c r="B53" s="337" t="s">
        <v>803</v>
      </c>
      <c r="C53" s="337"/>
      <c r="D53" s="337"/>
      <c r="E53" s="337"/>
      <c r="F53" s="337"/>
      <c r="G53" s="337"/>
      <c r="H53" s="337"/>
      <c r="I53" s="337"/>
      <c r="J53" s="337"/>
      <c r="K53" s="337"/>
      <c r="L53" s="337" t="s">
        <v>1435</v>
      </c>
      <c r="M53" s="337"/>
      <c r="N53" s="337"/>
      <c r="O53" s="337"/>
      <c r="P53" s="337"/>
      <c r="Q53" s="337"/>
      <c r="R53" s="337"/>
      <c r="S53" s="337"/>
      <c r="T53" s="337"/>
      <c r="U53" s="337"/>
      <c r="V53" s="337" t="s">
        <v>629</v>
      </c>
      <c r="W53" s="337"/>
      <c r="X53" s="337"/>
      <c r="Y53" s="337"/>
      <c r="Z53" s="337"/>
      <c r="AA53" s="337"/>
      <c r="AB53" s="337"/>
      <c r="AC53" s="337"/>
      <c r="AD53" s="337"/>
      <c r="AE53" s="337"/>
      <c r="AF53" s="31"/>
    </row>
    <row r="54" spans="1:32" ht="15.75" customHeight="1">
      <c r="A54" s="31"/>
      <c r="B54" s="326" t="s">
        <v>1437</v>
      </c>
      <c r="C54" s="326"/>
      <c r="D54" s="326"/>
      <c r="E54" s="326"/>
      <c r="F54" s="326"/>
      <c r="G54" s="326"/>
      <c r="H54" s="326"/>
      <c r="I54" s="326"/>
      <c r="J54" s="326"/>
      <c r="K54" s="326"/>
      <c r="L54" s="326" t="s">
        <v>1436</v>
      </c>
      <c r="M54" s="326"/>
      <c r="N54" s="326"/>
      <c r="O54" s="326"/>
      <c r="P54" s="326"/>
      <c r="Q54" s="326"/>
      <c r="R54" s="326"/>
      <c r="S54" s="326"/>
      <c r="T54" s="326"/>
      <c r="U54" s="326"/>
      <c r="V54" s="326" t="s">
        <v>630</v>
      </c>
      <c r="W54" s="326"/>
      <c r="X54" s="326"/>
      <c r="Y54" s="326"/>
      <c r="Z54" s="326"/>
      <c r="AA54" s="326"/>
      <c r="AB54" s="326"/>
      <c r="AC54" s="326"/>
      <c r="AD54" s="326"/>
      <c r="AE54" s="326"/>
      <c r="AF54" s="31"/>
    </row>
    <row r="55" spans="1:32" ht="26.25" customHeight="1">
      <c r="A55" s="31"/>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1"/>
    </row>
    <row r="56" spans="1:32" ht="26.25" customHeight="1">
      <c r="A56" s="31"/>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31"/>
    </row>
    <row r="57" spans="1:32" ht="16.5" customHeight="1">
      <c r="A57" s="31"/>
      <c r="B57" s="38" t="s">
        <v>1432</v>
      </c>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31"/>
    </row>
    <row r="58" spans="1:32" ht="14.25" customHeight="1">
      <c r="A58" s="31"/>
      <c r="B58" s="38" t="s">
        <v>1433</v>
      </c>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31"/>
    </row>
    <row r="59" spans="1:32" ht="14.25" customHeight="1">
      <c r="A59" s="46"/>
      <c r="B59" s="48"/>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6"/>
    </row>
    <row r="60" spans="1:32" ht="14.25" customHeight="1">
      <c r="A60" s="46"/>
      <c r="B60" s="48"/>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6"/>
    </row>
    <row r="61" spans="1:32" ht="4.5" customHeight="1">
      <c r="A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6"/>
    </row>
    <row r="62" spans="1:32" ht="10.5" customHeight="1">
      <c r="A62" s="46"/>
      <c r="B62" s="49"/>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row>
    <row r="63" spans="1:32" ht="10.5" customHeight="1">
      <c r="A63" s="46"/>
      <c r="B63" s="49"/>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row>
    <row r="64" spans="1:32" ht="10.5" customHeight="1">
      <c r="A64" s="46"/>
      <c r="B64" s="49"/>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row>
    <row r="65" spans="2:3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2:3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2:3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2:3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2:3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2:3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2:3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2:3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2:3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2:3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2:3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2:3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2:3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2:3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2:3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2:3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2:3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2:3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2:3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2:3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2:3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2:3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2:3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2:3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2:3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2:3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2:3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2:3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2:3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2:3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2:3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2:3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2:3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2:3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2:3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2:3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2:3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2:3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2:3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2:3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2:3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2:3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2:3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2:3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2:3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2:3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2:3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2:3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2:3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2:3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2:3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2:3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2:3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2:3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2:3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2:3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2:3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2:3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2:3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2:3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2:3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2:3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2:3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2:3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2:3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2:3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2:3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2:3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2:3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2:3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2:3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2:3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2:3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2:3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2:3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2:3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2:3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2:3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2:3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2:3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2:3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2:3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2:3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2:3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2:3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2:3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2:3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2:3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2:3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2:3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2:3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2:3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2:3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2:3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2:3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2:3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2:3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2:3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2:3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2:3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2:3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2:3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2:3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2:3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2:3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2:3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2:3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2:3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2:3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2:3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2:3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2:3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2:3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2:3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2:3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2:3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2:3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2:3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2:3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2:3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2:3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2:3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2:3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2:3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2:3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2:3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2:3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2:3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2:3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2:3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2:3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2:3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2:3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2:3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2:3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2:3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2:3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2:3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2:3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2:3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2:3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2:3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2:3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2:3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2:3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2:3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2:3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2:3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2:3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2:3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2:3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2:3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2:3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2:3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2:3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2:3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2:3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2:3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2:3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2:3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row>
    <row r="227" spans="2:3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row>
    <row r="228" spans="2:3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row>
    <row r="229" spans="2:3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row>
    <row r="230" spans="2:3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row>
    <row r="231" spans="2:3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row>
  </sheetData>
  <protectedRanges>
    <protectedRange algorithmName="SHA-512" hashValue="H8XH2ef3wjafZWNVgUhr4Th7ybZdSzKj4HVSL0U8OqvJbYaB8oE6WxoGEwtRcECQAl8BFJst+At5/plK8Sotyg==" saltValue="CjRcFSK3QWUOQ5pxPQsq5g==" spinCount="100000" sqref="G1:AG11 F1:F10 AI1:XFD11 AH2:AH11 A1:E11" name="Rango1"/>
  </protectedRanges>
  <mergeCells count="123">
    <mergeCell ref="B52:K52"/>
    <mergeCell ref="L52:U52"/>
    <mergeCell ref="V52:AE52"/>
    <mergeCell ref="B53:K53"/>
    <mergeCell ref="L53:U53"/>
    <mergeCell ref="V53:AE53"/>
    <mergeCell ref="I37:L37"/>
    <mergeCell ref="M37:Y37"/>
    <mergeCell ref="Z37:AD37"/>
    <mergeCell ref="C37:E37"/>
    <mergeCell ref="F37:H37"/>
    <mergeCell ref="M39:Y39"/>
    <mergeCell ref="Z39:AD39"/>
    <mergeCell ref="C39:E39"/>
    <mergeCell ref="F39:H39"/>
    <mergeCell ref="I39:L39"/>
    <mergeCell ref="B41:AE43"/>
    <mergeCell ref="C38:E38"/>
    <mergeCell ref="F38:H38"/>
    <mergeCell ref="I38:L38"/>
    <mergeCell ref="Z36:AD36"/>
    <mergeCell ref="M38:Y38"/>
    <mergeCell ref="Z38:AD38"/>
    <mergeCell ref="C36:E36"/>
    <mergeCell ref="F36:H36"/>
    <mergeCell ref="I36:L36"/>
    <mergeCell ref="M36:Y36"/>
    <mergeCell ref="C35:E35"/>
    <mergeCell ref="F35:H35"/>
    <mergeCell ref="Z35:AD35"/>
    <mergeCell ref="C29:E29"/>
    <mergeCell ref="F32:H32"/>
    <mergeCell ref="C33:E33"/>
    <mergeCell ref="F29:H29"/>
    <mergeCell ref="I32:L32"/>
    <mergeCell ref="I33:L33"/>
    <mergeCell ref="C32:E32"/>
    <mergeCell ref="C31:E31"/>
    <mergeCell ref="F31:H31"/>
    <mergeCell ref="I31:L31"/>
    <mergeCell ref="C30:E30"/>
    <mergeCell ref="I30:L30"/>
    <mergeCell ref="M30:Y30"/>
    <mergeCell ref="F33:H33"/>
    <mergeCell ref="I34:L34"/>
    <mergeCell ref="M31:Y31"/>
    <mergeCell ref="I27:L27"/>
    <mergeCell ref="F30:H30"/>
    <mergeCell ref="M34:Y34"/>
    <mergeCell ref="F23:H23"/>
    <mergeCell ref="Z22:AD22"/>
    <mergeCell ref="M27:Y27"/>
    <mergeCell ref="M25:Y25"/>
    <mergeCell ref="Z32:AD32"/>
    <mergeCell ref="Z33:AD33"/>
    <mergeCell ref="Z34:AD34"/>
    <mergeCell ref="M28:Y28"/>
    <mergeCell ref="Z27:AD27"/>
    <mergeCell ref="Z30:AD30"/>
    <mergeCell ref="M29:Y29"/>
    <mergeCell ref="Z29:AD29"/>
    <mergeCell ref="C24:E24"/>
    <mergeCell ref="F24:H24"/>
    <mergeCell ref="I23:L23"/>
    <mergeCell ref="C23:E23"/>
    <mergeCell ref="Z24:AD24"/>
    <mergeCell ref="Z26:AD26"/>
    <mergeCell ref="C22:E22"/>
    <mergeCell ref="F22:H22"/>
    <mergeCell ref="I22:L22"/>
    <mergeCell ref="F25:H25"/>
    <mergeCell ref="F26:H26"/>
    <mergeCell ref="M22:Y22"/>
    <mergeCell ref="M23:Y23"/>
    <mergeCell ref="Z23:AD23"/>
    <mergeCell ref="M26:Y26"/>
    <mergeCell ref="M24:Y24"/>
    <mergeCell ref="B54:K55"/>
    <mergeCell ref="L54:U55"/>
    <mergeCell ref="V54:AE55"/>
    <mergeCell ref="B45:AE47"/>
    <mergeCell ref="M35:Y35"/>
    <mergeCell ref="M32:Y32"/>
    <mergeCell ref="M33:Y33"/>
    <mergeCell ref="I35:L35"/>
    <mergeCell ref="I24:L24"/>
    <mergeCell ref="I29:L29"/>
    <mergeCell ref="I26:L26"/>
    <mergeCell ref="I28:L28"/>
    <mergeCell ref="C34:E34"/>
    <mergeCell ref="F34:H34"/>
    <mergeCell ref="C28:E28"/>
    <mergeCell ref="F28:H28"/>
    <mergeCell ref="Z28:AD28"/>
    <mergeCell ref="C27:E27"/>
    <mergeCell ref="F27:H27"/>
    <mergeCell ref="Z31:AD31"/>
    <mergeCell ref="I25:L25"/>
    <mergeCell ref="C26:E26"/>
    <mergeCell ref="Z25:AD25"/>
    <mergeCell ref="C25:E25"/>
    <mergeCell ref="C21:E21"/>
    <mergeCell ref="X2:AE2"/>
    <mergeCell ref="X3:AE3"/>
    <mergeCell ref="X4:AE4"/>
    <mergeCell ref="A6:AF6"/>
    <mergeCell ref="A7:AF7"/>
    <mergeCell ref="B16:AE17"/>
    <mergeCell ref="I19:L20"/>
    <mergeCell ref="Z19:AD20"/>
    <mergeCell ref="M19:Y20"/>
    <mergeCell ref="P9:S9"/>
    <mergeCell ref="V9:Y9"/>
    <mergeCell ref="C19:H19"/>
    <mergeCell ref="C20:E20"/>
    <mergeCell ref="F20:H20"/>
    <mergeCell ref="H14:I14"/>
    <mergeCell ref="H15:I15"/>
    <mergeCell ref="Z21:AD21"/>
    <mergeCell ref="F21:H21"/>
    <mergeCell ref="M21:Y21"/>
    <mergeCell ref="I21:L21"/>
    <mergeCell ref="F12:AD13"/>
  </mergeCells>
  <hyperlinks>
    <hyperlink ref="C38:E38" location="CDI!A1" display="CDI!A1"/>
    <hyperlink ref="C39:E39" location="'TRL MN'!A1" display="'TRL MN'!A1"/>
    <hyperlink ref="C21:E21" location="'CUT MN'!A1" display="'CUT MN'!A1"/>
    <hyperlink ref="F39:H39" location="'TRL ME'!A1" display="'TRL ME'!A1"/>
    <hyperlink ref="F21:H21" location="'CUT USD'!A1" display="'CUT USD'!A1"/>
    <hyperlink ref="C24:E24" location="'CUT MN'!A1" display="'CUT MN'!A1"/>
    <hyperlink ref="C25:E25" location="'CUT MN'!A1" display="'CUT MN'!A1"/>
    <hyperlink ref="C22:E22" location="'CUT MN'!A1" display="'CUT MN'!A1"/>
    <hyperlink ref="C26:E26" location="'CUT MN'!A1" display="'CUT MN'!A1"/>
    <hyperlink ref="C27:E27" location="'CUT MN'!A1" display="'CUT MN'!A1"/>
    <hyperlink ref="C28:E28" location="'CUT MN'!A1" display="'CUT MN'!A1"/>
    <hyperlink ref="C29:E29" location="'CUT MN'!A1" display="'CUT MN'!A1"/>
    <hyperlink ref="C30:E30" location="'CUT MN'!A1" display="'CUT MN'!A1"/>
    <hyperlink ref="C31:E37" location="'CUT MN'!A1" display="'CUT MN'!A1"/>
    <hyperlink ref="C37:E37" location="TCR!A1" display="TCR!A1"/>
    <hyperlink ref="F21:H36" location="'CUT ME'!A1" display="'CUT ME'!A1"/>
    <hyperlink ref="F38:H38" location="'CUT BS'!A1" display="'CUT BS'!A1"/>
  </hyperlinks>
  <pageMargins left="0.43307086614173229" right="0.31496062992125984" top="0.43307086614173229" bottom="0.15748031496062992" header="0.31496062992125984" footer="0.19685039370078741"/>
  <pageSetup scale="77" orientation="portrait" r:id="rId1"/>
  <rowBreaks count="1" manualBreakCount="1">
    <brk id="60" max="3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45"/>
  <sheetViews>
    <sheetView view="pageBreakPreview" zoomScale="90" zoomScaleNormal="160" zoomScaleSheetLayoutView="90" workbookViewId="0">
      <selection activeCell="A2" sqref="A2"/>
    </sheetView>
  </sheetViews>
  <sheetFormatPr baseColWidth="10" defaultRowHeight="15"/>
  <cols>
    <col min="1" max="1" width="17.140625" style="235" customWidth="1"/>
    <col min="2" max="2" width="34" style="232" customWidth="1"/>
    <col min="3" max="3" width="11.5703125" style="233" bestFit="1" customWidth="1"/>
    <col min="4" max="4" width="27" style="232" customWidth="1"/>
    <col min="5" max="5" width="3.5703125" style="233" bestFit="1" customWidth="1"/>
    <col min="6" max="6" width="15.7109375" style="234" bestFit="1" customWidth="1"/>
    <col min="7" max="16384" width="11.42578125" style="235"/>
  </cols>
  <sheetData>
    <row r="1" spans="1:6">
      <c r="A1" s="231" t="s">
        <v>772</v>
      </c>
    </row>
    <row r="2" spans="1:6" ht="15.75">
      <c r="A2" s="231" t="s">
        <v>736</v>
      </c>
    </row>
    <row r="3" spans="1:6">
      <c r="A3" s="231" t="s">
        <v>38</v>
      </c>
    </row>
    <row r="4" spans="1:6">
      <c r="A4" s="231" t="str">
        <f>+'CUT MN'!A4</f>
        <v>CORRESPONDIENTE AL PERIODO DE ENERO 2019</v>
      </c>
    </row>
    <row r="5" spans="1:6">
      <c r="A5" s="236" t="str">
        <f>+'CUT MN'!A5</f>
        <v>ACTUALIZADO AL : 11 de Febrero de 2019</v>
      </c>
    </row>
    <row r="7" spans="1:6" s="241" customFormat="1" ht="30">
      <c r="A7" s="237" t="s">
        <v>773</v>
      </c>
      <c r="B7" s="237" t="s">
        <v>774</v>
      </c>
      <c r="C7" s="238" t="s">
        <v>775</v>
      </c>
      <c r="D7" s="239" t="s">
        <v>40</v>
      </c>
      <c r="E7" s="238" t="s">
        <v>776</v>
      </c>
      <c r="F7" s="240" t="s">
        <v>777</v>
      </c>
    </row>
    <row r="8" spans="1:6" ht="30">
      <c r="A8" s="242" t="s">
        <v>5053</v>
      </c>
      <c r="B8" s="243" t="s">
        <v>5054</v>
      </c>
      <c r="C8" s="242">
        <v>124</v>
      </c>
      <c r="D8" s="243" t="s">
        <v>67</v>
      </c>
      <c r="E8" s="242">
        <v>1</v>
      </c>
      <c r="F8" s="244">
        <v>4300</v>
      </c>
    </row>
    <row r="9" spans="1:6" ht="45">
      <c r="A9" s="242" t="s">
        <v>778</v>
      </c>
      <c r="B9" s="243" t="s">
        <v>779</v>
      </c>
      <c r="C9" s="242" t="s">
        <v>558</v>
      </c>
      <c r="D9" s="243" t="s">
        <v>618</v>
      </c>
      <c r="E9" s="242">
        <v>2</v>
      </c>
      <c r="F9" s="244">
        <v>822955</v>
      </c>
    </row>
    <row r="10" spans="1:6" ht="30">
      <c r="A10" s="242" t="s">
        <v>5055</v>
      </c>
      <c r="B10" s="243" t="s">
        <v>5056</v>
      </c>
      <c r="C10" s="242">
        <v>572</v>
      </c>
      <c r="D10" s="243" t="s">
        <v>179</v>
      </c>
      <c r="E10" s="242">
        <v>1</v>
      </c>
      <c r="F10" s="244">
        <v>15525.12</v>
      </c>
    </row>
    <row r="11" spans="1:6" ht="45">
      <c r="A11" s="242" t="s">
        <v>780</v>
      </c>
      <c r="B11" s="243" t="s">
        <v>781</v>
      </c>
      <c r="C11" s="242" t="s">
        <v>558</v>
      </c>
      <c r="D11" s="243" t="s">
        <v>618</v>
      </c>
      <c r="E11" s="242">
        <v>2</v>
      </c>
      <c r="F11" s="244">
        <v>480607.09</v>
      </c>
    </row>
    <row r="12" spans="1:6" ht="30">
      <c r="A12" s="242" t="s">
        <v>5057</v>
      </c>
      <c r="B12" s="243" t="s">
        <v>5058</v>
      </c>
      <c r="C12" s="242">
        <v>15</v>
      </c>
      <c r="D12" s="243" t="s">
        <v>44</v>
      </c>
      <c r="E12" s="242">
        <v>2</v>
      </c>
      <c r="F12" s="244">
        <v>3176404</v>
      </c>
    </row>
    <row r="13" spans="1:6" ht="30">
      <c r="A13" s="242" t="s">
        <v>5059</v>
      </c>
      <c r="B13" s="243" t="s">
        <v>5060</v>
      </c>
      <c r="C13" s="242">
        <v>287</v>
      </c>
      <c r="D13" s="243" t="s">
        <v>128</v>
      </c>
      <c r="E13" s="242">
        <v>2</v>
      </c>
      <c r="F13" s="244">
        <v>1472193.34</v>
      </c>
    </row>
    <row r="14" spans="1:6" ht="45">
      <c r="A14" s="242" t="s">
        <v>5061</v>
      </c>
      <c r="B14" s="243" t="s">
        <v>5062</v>
      </c>
      <c r="C14" s="242">
        <v>81</v>
      </c>
      <c r="D14" s="243" t="s">
        <v>57</v>
      </c>
      <c r="E14" s="242">
        <v>3</v>
      </c>
      <c r="F14" s="244">
        <v>35010.54</v>
      </c>
    </row>
    <row r="15" spans="1:6" ht="45">
      <c r="A15" s="242" t="s">
        <v>5063</v>
      </c>
      <c r="B15" s="243" t="s">
        <v>5064</v>
      </c>
      <c r="C15" s="242">
        <v>81</v>
      </c>
      <c r="D15" s="243" t="s">
        <v>57</v>
      </c>
      <c r="E15" s="242">
        <v>1</v>
      </c>
      <c r="F15" s="244">
        <v>9183.52</v>
      </c>
    </row>
    <row r="16" spans="1:6" ht="45">
      <c r="A16" s="242" t="s">
        <v>5065</v>
      </c>
      <c r="B16" s="243" t="s">
        <v>5066</v>
      </c>
      <c r="C16" s="242">
        <v>512</v>
      </c>
      <c r="D16" s="243" t="s">
        <v>800</v>
      </c>
      <c r="E16" s="242">
        <v>1</v>
      </c>
      <c r="F16" s="244">
        <v>79037.179999999993</v>
      </c>
    </row>
    <row r="17" spans="1:6" ht="45">
      <c r="A17" s="242" t="s">
        <v>5067</v>
      </c>
      <c r="B17" s="243" t="s">
        <v>5068</v>
      </c>
      <c r="C17" s="242">
        <v>119</v>
      </c>
      <c r="D17" s="243" t="s">
        <v>65</v>
      </c>
      <c r="E17" s="242">
        <v>1</v>
      </c>
      <c r="F17" s="244">
        <v>1650</v>
      </c>
    </row>
    <row r="18" spans="1:6">
      <c r="A18" s="242" t="s">
        <v>5069</v>
      </c>
      <c r="B18" s="243" t="s">
        <v>5070</v>
      </c>
      <c r="C18" s="242">
        <v>526</v>
      </c>
      <c r="D18" s="243" t="s">
        <v>612</v>
      </c>
      <c r="E18" s="242">
        <v>1</v>
      </c>
      <c r="F18" s="244">
        <v>1000</v>
      </c>
    </row>
    <row r="19" spans="1:6" ht="30">
      <c r="A19" s="242" t="s">
        <v>5071</v>
      </c>
      <c r="B19" s="243" t="s">
        <v>5072</v>
      </c>
      <c r="C19" s="242">
        <v>70</v>
      </c>
      <c r="D19" s="243" t="s">
        <v>55</v>
      </c>
      <c r="E19" s="242">
        <v>1</v>
      </c>
      <c r="F19" s="244">
        <v>919399.92</v>
      </c>
    </row>
    <row r="20" spans="1:6" ht="45">
      <c r="A20" s="242" t="s">
        <v>5073</v>
      </c>
      <c r="B20" s="243" t="s">
        <v>5074</v>
      </c>
      <c r="C20" s="242">
        <v>203</v>
      </c>
      <c r="D20" s="243" t="s">
        <v>98</v>
      </c>
      <c r="E20" s="242">
        <v>1</v>
      </c>
      <c r="F20" s="244">
        <v>139916.5</v>
      </c>
    </row>
    <row r="21" spans="1:6" ht="30">
      <c r="A21" s="242" t="s">
        <v>5075</v>
      </c>
      <c r="B21" s="243" t="s">
        <v>5076</v>
      </c>
      <c r="C21" s="242">
        <v>572</v>
      </c>
      <c r="D21" s="243" t="s">
        <v>179</v>
      </c>
      <c r="E21" s="242">
        <v>1</v>
      </c>
      <c r="F21" s="244">
        <v>4032.25</v>
      </c>
    </row>
    <row r="22" spans="1:6" ht="30">
      <c r="A22" s="242" t="s">
        <v>5077</v>
      </c>
      <c r="B22" s="243" t="s">
        <v>5078</v>
      </c>
      <c r="C22" s="242">
        <v>87</v>
      </c>
      <c r="D22" s="243" t="s">
        <v>59</v>
      </c>
      <c r="E22" s="242">
        <v>1</v>
      </c>
      <c r="F22" s="244">
        <v>4500</v>
      </c>
    </row>
    <row r="23" spans="1:6" ht="30">
      <c r="A23" s="242" t="s">
        <v>5079</v>
      </c>
      <c r="B23" s="243" t="s">
        <v>5080</v>
      </c>
      <c r="C23" s="242">
        <v>287</v>
      </c>
      <c r="D23" s="243" t="s">
        <v>128</v>
      </c>
      <c r="E23" s="242">
        <v>10</v>
      </c>
      <c r="F23" s="244">
        <v>136522.07999999999</v>
      </c>
    </row>
    <row r="24" spans="1:6" ht="30">
      <c r="A24" s="242" t="s">
        <v>782</v>
      </c>
      <c r="B24" s="243" t="s">
        <v>783</v>
      </c>
      <c r="C24" s="242">
        <v>70</v>
      </c>
      <c r="D24" s="243" t="s">
        <v>55</v>
      </c>
      <c r="E24" s="242">
        <v>1</v>
      </c>
      <c r="F24" s="244">
        <v>34703.83</v>
      </c>
    </row>
    <row r="25" spans="1:6" ht="30">
      <c r="A25" s="242" t="s">
        <v>5081</v>
      </c>
      <c r="B25" s="243" t="s">
        <v>5082</v>
      </c>
      <c r="C25" s="242">
        <v>315</v>
      </c>
      <c r="D25" s="243" t="s">
        <v>1375</v>
      </c>
      <c r="E25" s="242">
        <v>1</v>
      </c>
      <c r="F25" s="244">
        <v>6943366.580000001</v>
      </c>
    </row>
    <row r="26" spans="1:6" ht="30">
      <c r="A26" s="242" t="s">
        <v>5083</v>
      </c>
      <c r="B26" s="243" t="s">
        <v>5084</v>
      </c>
      <c r="C26" s="242">
        <v>572</v>
      </c>
      <c r="D26" s="243" t="s">
        <v>179</v>
      </c>
      <c r="E26" s="242">
        <v>1</v>
      </c>
      <c r="F26" s="244">
        <v>1227976.51</v>
      </c>
    </row>
    <row r="27" spans="1:6" ht="30">
      <c r="A27" s="242" t="s">
        <v>5085</v>
      </c>
      <c r="B27" s="243" t="s">
        <v>5086</v>
      </c>
      <c r="C27" s="242">
        <v>315</v>
      </c>
      <c r="D27" s="243" t="s">
        <v>1375</v>
      </c>
      <c r="E27" s="242">
        <v>1</v>
      </c>
      <c r="F27" s="244">
        <v>11895</v>
      </c>
    </row>
    <row r="28" spans="1:6" ht="30">
      <c r="A28" s="242" t="s">
        <v>5087</v>
      </c>
      <c r="B28" s="243" t="s">
        <v>5088</v>
      </c>
      <c r="C28" s="242">
        <v>76</v>
      </c>
      <c r="D28" s="243" t="s">
        <v>56</v>
      </c>
      <c r="E28" s="242">
        <v>1</v>
      </c>
      <c r="F28" s="244">
        <v>62723.64</v>
      </c>
    </row>
    <row r="29" spans="1:6" ht="45">
      <c r="A29" s="242" t="s">
        <v>784</v>
      </c>
      <c r="B29" s="243" t="s">
        <v>785</v>
      </c>
      <c r="C29" s="242">
        <v>46</v>
      </c>
      <c r="D29" s="243" t="s">
        <v>50</v>
      </c>
      <c r="E29" s="242">
        <v>2</v>
      </c>
      <c r="F29" s="244">
        <v>5833.5</v>
      </c>
    </row>
    <row r="30" spans="1:6" ht="45">
      <c r="A30" s="242" t="s">
        <v>786</v>
      </c>
      <c r="B30" s="243" t="s">
        <v>787</v>
      </c>
      <c r="C30" s="242">
        <v>46</v>
      </c>
      <c r="D30" s="243" t="s">
        <v>50</v>
      </c>
      <c r="E30" s="242">
        <v>2</v>
      </c>
      <c r="F30" s="244">
        <v>23454358.210000005</v>
      </c>
    </row>
    <row r="31" spans="1:6" ht="30">
      <c r="A31" s="242" t="s">
        <v>5089</v>
      </c>
      <c r="B31" s="243" t="s">
        <v>5090</v>
      </c>
      <c r="C31" s="242">
        <v>572</v>
      </c>
      <c r="D31" s="243" t="s">
        <v>179</v>
      </c>
      <c r="E31" s="242">
        <v>1</v>
      </c>
      <c r="F31" s="244">
        <v>59824.5</v>
      </c>
    </row>
    <row r="32" spans="1:6" ht="45">
      <c r="A32" s="242" t="s">
        <v>5091</v>
      </c>
      <c r="B32" s="243" t="s">
        <v>5092</v>
      </c>
      <c r="C32" s="242" t="s">
        <v>558</v>
      </c>
      <c r="D32" s="243" t="s">
        <v>618</v>
      </c>
      <c r="E32" s="242">
        <v>2</v>
      </c>
      <c r="F32" s="244">
        <v>192946.09999999998</v>
      </c>
    </row>
    <row r="33" spans="1:6" ht="45">
      <c r="A33" s="242" t="s">
        <v>788</v>
      </c>
      <c r="B33" s="243" t="s">
        <v>789</v>
      </c>
      <c r="C33" s="242">
        <v>16</v>
      </c>
      <c r="D33" s="243" t="s">
        <v>45</v>
      </c>
      <c r="E33" s="242">
        <v>9</v>
      </c>
      <c r="F33" s="244">
        <v>131584</v>
      </c>
    </row>
    <row r="34" spans="1:6" ht="45">
      <c r="A34" s="242" t="s">
        <v>790</v>
      </c>
      <c r="B34" s="243" t="s">
        <v>791</v>
      </c>
      <c r="C34" s="242">
        <v>598</v>
      </c>
      <c r="D34" s="243" t="s">
        <v>731</v>
      </c>
      <c r="E34" s="242">
        <v>1</v>
      </c>
      <c r="F34" s="244">
        <v>64881.1</v>
      </c>
    </row>
    <row r="35" spans="1:6" ht="45">
      <c r="A35" s="242" t="s">
        <v>5093</v>
      </c>
      <c r="B35" s="243" t="s">
        <v>5094</v>
      </c>
      <c r="C35" s="242">
        <v>119</v>
      </c>
      <c r="D35" s="243" t="s">
        <v>65</v>
      </c>
      <c r="E35" s="242">
        <v>1</v>
      </c>
      <c r="F35" s="244">
        <v>500</v>
      </c>
    </row>
    <row r="36" spans="1:6" ht="30">
      <c r="A36" s="242" t="s">
        <v>5095</v>
      </c>
      <c r="B36" s="243" t="s">
        <v>5096</v>
      </c>
      <c r="C36" s="242">
        <v>379</v>
      </c>
      <c r="D36" s="243" t="s">
        <v>1377</v>
      </c>
      <c r="E36" s="242">
        <v>1</v>
      </c>
      <c r="F36" s="244">
        <v>2100</v>
      </c>
    </row>
    <row r="37" spans="1:6" ht="30">
      <c r="A37" s="242" t="s">
        <v>801</v>
      </c>
      <c r="B37" s="243" t="s">
        <v>802</v>
      </c>
      <c r="C37" s="242">
        <v>86</v>
      </c>
      <c r="D37" s="243" t="s">
        <v>58</v>
      </c>
      <c r="E37" s="242">
        <v>3</v>
      </c>
      <c r="F37" s="244">
        <v>450</v>
      </c>
    </row>
    <row r="38" spans="1:6" ht="45">
      <c r="A38" s="242" t="s">
        <v>1439</v>
      </c>
      <c r="B38" s="243" t="s">
        <v>1440</v>
      </c>
      <c r="C38" s="242">
        <v>16</v>
      </c>
      <c r="D38" s="243" t="s">
        <v>45</v>
      </c>
      <c r="E38" s="242">
        <v>13</v>
      </c>
      <c r="F38" s="244">
        <v>10</v>
      </c>
    </row>
    <row r="39" spans="1:6" ht="45">
      <c r="A39" s="242" t="s">
        <v>1455</v>
      </c>
      <c r="B39" s="243" t="s">
        <v>1456</v>
      </c>
      <c r="C39" s="242">
        <v>222</v>
      </c>
      <c r="D39" s="243" t="s">
        <v>105</v>
      </c>
      <c r="E39" s="242">
        <v>1</v>
      </c>
      <c r="F39" s="244">
        <v>34163.5</v>
      </c>
    </row>
    <row r="40" spans="1:6" ht="30">
      <c r="A40" s="242" t="s">
        <v>5097</v>
      </c>
      <c r="B40" s="243" t="s">
        <v>5098</v>
      </c>
      <c r="C40" s="280">
        <v>16</v>
      </c>
      <c r="D40" s="243" t="s">
        <v>45</v>
      </c>
      <c r="E40" s="242">
        <v>16</v>
      </c>
      <c r="F40" s="244">
        <v>141560</v>
      </c>
    </row>
    <row r="41" spans="1:6">
      <c r="A41" s="245"/>
      <c r="B41" s="246"/>
      <c r="C41" s="245"/>
      <c r="D41" s="246"/>
      <c r="E41" s="245"/>
      <c r="F41" s="272"/>
    </row>
    <row r="42" spans="1:6">
      <c r="A42" s="271"/>
      <c r="B42" s="246"/>
      <c r="C42" s="245"/>
      <c r="D42" s="246"/>
      <c r="E42" s="245"/>
      <c r="F42" s="273"/>
    </row>
    <row r="43" spans="1:6" ht="15.75" thickBot="1">
      <c r="E43" s="245"/>
      <c r="F43" s="247">
        <f>SUBTOTAL(9,F8:F40)</f>
        <v>39671113.010000005</v>
      </c>
    </row>
    <row r="44" spans="1:6" ht="15.75" thickTop="1"/>
    <row r="45" spans="1:6" ht="7.5" customHeight="1"/>
  </sheetData>
  <autoFilter ref="A7:F40"/>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595"/>
  <sheetViews>
    <sheetView topLeftCell="A566" zoomScale="175" zoomScaleNormal="175" workbookViewId="0">
      <selection activeCell="D564" sqref="D564"/>
    </sheetView>
  </sheetViews>
  <sheetFormatPr baseColWidth="10" defaultRowHeight="15"/>
  <cols>
    <col min="1" max="1" width="11.42578125" style="39"/>
    <col min="2" max="2" width="76.7109375" style="39" bestFit="1" customWidth="1"/>
    <col min="3" max="3" width="73" style="39" bestFit="1" customWidth="1"/>
    <col min="4" max="4" width="11.85546875" style="39" bestFit="1" customWidth="1"/>
    <col min="5" max="16384" width="11.42578125" style="39"/>
  </cols>
  <sheetData>
    <row r="1" spans="1:4" ht="15" customHeight="1"/>
    <row r="2" spans="1:4" ht="21">
      <c r="A2" s="8" t="s">
        <v>39</v>
      </c>
      <c r="B2" s="9" t="str">
        <f>UPPER(C2)</f>
        <v>DESCRIPCIÓN</v>
      </c>
      <c r="C2" s="9" t="s">
        <v>2</v>
      </c>
    </row>
    <row r="3" spans="1:4">
      <c r="A3" s="1">
        <v>0</v>
      </c>
      <c r="B3" s="2" t="str">
        <f>UPPER(C3)</f>
        <v>SIN  NOMBRE</v>
      </c>
      <c r="C3" s="2" t="s">
        <v>571</v>
      </c>
      <c r="D3" s="39" t="b">
        <f>+A3='[2]PT CUT Bs'!$C10</f>
        <v>1</v>
      </c>
    </row>
    <row r="4" spans="1:4">
      <c r="A4" s="3">
        <v>6</v>
      </c>
      <c r="B4" s="4" t="s">
        <v>804</v>
      </c>
      <c r="C4" s="4" t="s">
        <v>42</v>
      </c>
      <c r="D4" s="39" t="b">
        <f>+A4='[2]PT CUT Bs'!$C11</f>
        <v>1</v>
      </c>
    </row>
    <row r="5" spans="1:4">
      <c r="A5" s="3">
        <v>10</v>
      </c>
      <c r="B5" s="4" t="s">
        <v>805</v>
      </c>
      <c r="C5" s="4" t="s">
        <v>43</v>
      </c>
      <c r="D5" s="39" t="b">
        <f>+A5='[2]PT CUT Bs'!$C12</f>
        <v>1</v>
      </c>
    </row>
    <row r="6" spans="1:4">
      <c r="A6" s="3">
        <v>15</v>
      </c>
      <c r="B6" s="4" t="s">
        <v>806</v>
      </c>
      <c r="C6" s="4" t="s">
        <v>44</v>
      </c>
      <c r="D6" s="39" t="b">
        <f>+A6='[2]PT CUT Bs'!$C13</f>
        <v>1</v>
      </c>
    </row>
    <row r="7" spans="1:4">
      <c r="A7" s="3">
        <v>16</v>
      </c>
      <c r="B7" s="4" t="s">
        <v>807</v>
      </c>
      <c r="C7" s="4" t="s">
        <v>45</v>
      </c>
      <c r="D7" s="39" t="b">
        <f>+A7='[2]PT CUT Bs'!$C14</f>
        <v>1</v>
      </c>
    </row>
    <row r="8" spans="1:4">
      <c r="A8" s="3">
        <v>20</v>
      </c>
      <c r="B8" s="4" t="s">
        <v>808</v>
      </c>
      <c r="C8" s="4" t="s">
        <v>46</v>
      </c>
      <c r="D8" s="39" t="b">
        <f>+A8='[2]PT CUT Bs'!$C15</f>
        <v>1</v>
      </c>
    </row>
    <row r="9" spans="1:4">
      <c r="A9" s="3">
        <v>25</v>
      </c>
      <c r="B9" s="4" t="s">
        <v>809</v>
      </c>
      <c r="C9" s="4" t="s">
        <v>47</v>
      </c>
      <c r="D9" s="39" t="b">
        <f>+A9='[2]PT CUT Bs'!$C16</f>
        <v>1</v>
      </c>
    </row>
    <row r="10" spans="1:4">
      <c r="A10" s="3">
        <v>30</v>
      </c>
      <c r="B10" s="4" t="s">
        <v>810</v>
      </c>
      <c r="C10" s="4" t="s">
        <v>679</v>
      </c>
      <c r="D10" s="39" t="b">
        <f>+A10='[2]PT CUT Bs'!$C17</f>
        <v>1</v>
      </c>
    </row>
    <row r="11" spans="1:4">
      <c r="A11" s="3">
        <v>35</v>
      </c>
      <c r="B11" s="4" t="s">
        <v>811</v>
      </c>
      <c r="C11" s="4" t="s">
        <v>48</v>
      </c>
      <c r="D11" s="39" t="b">
        <f>+A11='[2]PT CUT Bs'!$C18</f>
        <v>1</v>
      </c>
    </row>
    <row r="12" spans="1:4">
      <c r="A12" s="3">
        <v>41</v>
      </c>
      <c r="B12" s="4" t="s">
        <v>812</v>
      </c>
      <c r="C12" s="4" t="s">
        <v>49</v>
      </c>
      <c r="D12" s="39" t="b">
        <f>+A12='[2]PT CUT Bs'!$C19</f>
        <v>1</v>
      </c>
    </row>
    <row r="13" spans="1:4">
      <c r="A13" s="3">
        <v>46</v>
      </c>
      <c r="B13" s="4" t="s">
        <v>813</v>
      </c>
      <c r="C13" s="4" t="s">
        <v>50</v>
      </c>
      <c r="D13" s="39" t="b">
        <f>+A13='[2]PT CUT Bs'!$C20</f>
        <v>1</v>
      </c>
    </row>
    <row r="14" spans="1:4">
      <c r="A14" s="3">
        <v>47</v>
      </c>
      <c r="B14" s="4" t="s">
        <v>814</v>
      </c>
      <c r="C14" s="4" t="s">
        <v>51</v>
      </c>
      <c r="D14" s="39" t="b">
        <f>+A14='[2]PT CUT Bs'!$C21</f>
        <v>1</v>
      </c>
    </row>
    <row r="15" spans="1:4">
      <c r="A15" s="5">
        <v>48</v>
      </c>
      <c r="B15" s="6" t="s">
        <v>815</v>
      </c>
      <c r="C15" s="6" t="s">
        <v>52</v>
      </c>
      <c r="D15" s="39" t="b">
        <f>+A15='[2]PT CUT Bs'!$C22</f>
        <v>1</v>
      </c>
    </row>
    <row r="16" spans="1:4">
      <c r="A16" s="3">
        <v>52</v>
      </c>
      <c r="B16" s="4" t="s">
        <v>816</v>
      </c>
      <c r="C16" s="4" t="s">
        <v>53</v>
      </c>
      <c r="D16" s="39" t="b">
        <f>+A16='[2]PT CUT Bs'!$C23</f>
        <v>1</v>
      </c>
    </row>
    <row r="17" spans="1:4">
      <c r="A17" s="3">
        <v>66</v>
      </c>
      <c r="B17" s="4" t="s">
        <v>817</v>
      </c>
      <c r="C17" s="4" t="s">
        <v>54</v>
      </c>
      <c r="D17" s="39" t="b">
        <f>+A17='[2]PT CUT Bs'!$C24</f>
        <v>1</v>
      </c>
    </row>
    <row r="18" spans="1:4">
      <c r="A18" s="3">
        <v>70</v>
      </c>
      <c r="B18" s="4" t="s">
        <v>818</v>
      </c>
      <c r="C18" s="4" t="s">
        <v>55</v>
      </c>
      <c r="D18" s="39" t="b">
        <f>+A18='[2]PT CUT Bs'!$C25</f>
        <v>1</v>
      </c>
    </row>
    <row r="19" spans="1:4">
      <c r="A19" s="3">
        <v>76</v>
      </c>
      <c r="B19" s="4" t="s">
        <v>819</v>
      </c>
      <c r="C19" s="4" t="s">
        <v>56</v>
      </c>
      <c r="D19" s="39" t="b">
        <f>+A19='[2]PT CUT Bs'!$C26</f>
        <v>1</v>
      </c>
    </row>
    <row r="20" spans="1:4">
      <c r="A20" s="3">
        <v>78</v>
      </c>
      <c r="B20" s="4" t="s">
        <v>820</v>
      </c>
      <c r="C20" s="4" t="s">
        <v>678</v>
      </c>
      <c r="D20" s="39" t="b">
        <f>+A20='[2]PT CUT Bs'!$C27</f>
        <v>1</v>
      </c>
    </row>
    <row r="21" spans="1:4">
      <c r="A21" s="3">
        <v>81</v>
      </c>
      <c r="B21" s="4" t="s">
        <v>821</v>
      </c>
      <c r="C21" s="4" t="s">
        <v>57</v>
      </c>
      <c r="D21" s="39" t="b">
        <f>+A21='[2]PT CUT Bs'!$C28</f>
        <v>1</v>
      </c>
    </row>
    <row r="22" spans="1:4">
      <c r="A22" s="3">
        <v>85</v>
      </c>
      <c r="B22" s="4" t="s">
        <v>822</v>
      </c>
      <c r="C22" s="4" t="s">
        <v>739</v>
      </c>
      <c r="D22" s="39" t="b">
        <f>+A22='[2]PT CUT Bs'!$C29</f>
        <v>1</v>
      </c>
    </row>
    <row r="23" spans="1:4">
      <c r="A23" s="3">
        <v>86</v>
      </c>
      <c r="B23" s="4" t="s">
        <v>823</v>
      </c>
      <c r="C23" s="4" t="s">
        <v>58</v>
      </c>
      <c r="D23" s="39" t="b">
        <f>+A23='[2]PT CUT Bs'!$C30</f>
        <v>1</v>
      </c>
    </row>
    <row r="24" spans="1:4">
      <c r="A24" s="3">
        <v>87</v>
      </c>
      <c r="B24" s="4" t="s">
        <v>824</v>
      </c>
      <c r="C24" s="4" t="s">
        <v>59</v>
      </c>
      <c r="D24" s="39" t="b">
        <f>+A24='[2]PT CUT Bs'!$C31</f>
        <v>1</v>
      </c>
    </row>
    <row r="25" spans="1:4">
      <c r="A25" s="3">
        <v>95</v>
      </c>
      <c r="B25" s="4" t="s">
        <v>1422</v>
      </c>
      <c r="C25" s="4" t="s">
        <v>60</v>
      </c>
      <c r="D25" s="39" t="b">
        <f>+A25='[2]PT CUT Bs'!$C32</f>
        <v>1</v>
      </c>
    </row>
    <row r="26" spans="1:4">
      <c r="A26" s="3" t="s">
        <v>556</v>
      </c>
      <c r="B26" s="4" t="s">
        <v>557</v>
      </c>
      <c r="C26" s="4" t="s">
        <v>618</v>
      </c>
      <c r="D26" s="39" t="b">
        <f>+A26='[2]PT CUT Bs'!$C33</f>
        <v>1</v>
      </c>
    </row>
    <row r="27" spans="1:4">
      <c r="A27" s="3" t="s">
        <v>558</v>
      </c>
      <c r="B27" s="4" t="s">
        <v>557</v>
      </c>
      <c r="C27" s="4" t="s">
        <v>618</v>
      </c>
      <c r="D27" s="39" t="b">
        <f>+A27='[2]PT CUT Bs'!$C34</f>
        <v>1</v>
      </c>
    </row>
    <row r="28" spans="1:4">
      <c r="A28" s="3" t="s">
        <v>559</v>
      </c>
      <c r="B28" s="4" t="s">
        <v>560</v>
      </c>
      <c r="C28" s="4" t="s">
        <v>798</v>
      </c>
      <c r="D28" s="39" t="b">
        <f>+A28='[2]PT CUT Bs'!$C35</f>
        <v>1</v>
      </c>
    </row>
    <row r="29" spans="1:4">
      <c r="A29" s="5" t="s">
        <v>561</v>
      </c>
      <c r="B29" s="6" t="s">
        <v>562</v>
      </c>
      <c r="C29" s="6" t="s">
        <v>771</v>
      </c>
      <c r="D29" s="39" t="b">
        <f>+A29='[2]PT CUT Bs'!$C36</f>
        <v>1</v>
      </c>
    </row>
    <row r="30" spans="1:4">
      <c r="A30" s="3" t="s">
        <v>563</v>
      </c>
      <c r="B30" s="4" t="s">
        <v>564</v>
      </c>
      <c r="C30" s="4" t="s">
        <v>1368</v>
      </c>
      <c r="D30" s="39" t="b">
        <f>+A30='[2]PT CUT Bs'!$C37</f>
        <v>1</v>
      </c>
    </row>
    <row r="31" spans="1:4">
      <c r="A31" s="3">
        <v>108</v>
      </c>
      <c r="B31" s="6" t="s">
        <v>825</v>
      </c>
      <c r="C31" s="6" t="s">
        <v>61</v>
      </c>
      <c r="D31" s="39" t="b">
        <f>+A31='[2]PT CUT Bs'!$C38</f>
        <v>1</v>
      </c>
    </row>
    <row r="32" spans="1:4">
      <c r="A32" s="3">
        <v>109</v>
      </c>
      <c r="B32" s="4" t="s">
        <v>826</v>
      </c>
      <c r="C32" s="4" t="s">
        <v>647</v>
      </c>
      <c r="D32" s="39" t="b">
        <f>+A32='[2]PT CUT Bs'!$C39</f>
        <v>1</v>
      </c>
    </row>
    <row r="33" spans="1:4">
      <c r="A33" s="3">
        <v>111</v>
      </c>
      <c r="B33" s="4" t="s">
        <v>827</v>
      </c>
      <c r="C33" s="4" t="s">
        <v>62</v>
      </c>
      <c r="D33" s="39" t="b">
        <f>+A33='[2]PT CUT Bs'!$C40</f>
        <v>1</v>
      </c>
    </row>
    <row r="34" spans="1:4">
      <c r="A34" s="3">
        <v>112</v>
      </c>
      <c r="B34" s="4" t="s">
        <v>828</v>
      </c>
      <c r="C34" s="4" t="s">
        <v>63</v>
      </c>
      <c r="D34" s="39" t="b">
        <f>+A34='[2]PT CUT Bs'!$C41</f>
        <v>1</v>
      </c>
    </row>
    <row r="35" spans="1:4">
      <c r="A35" s="3">
        <v>117</v>
      </c>
      <c r="B35" s="4" t="s">
        <v>829</v>
      </c>
      <c r="C35" s="4" t="s">
        <v>64</v>
      </c>
      <c r="D35" s="39" t="b">
        <f>+A35='[2]PT CUT Bs'!$C44</f>
        <v>0</v>
      </c>
    </row>
    <row r="36" spans="1:4">
      <c r="A36" s="3">
        <v>119</v>
      </c>
      <c r="B36" s="4" t="s">
        <v>830</v>
      </c>
      <c r="C36" s="4" t="s">
        <v>65</v>
      </c>
      <c r="D36" s="39" t="b">
        <f>+A36='[2]PT CUT Bs'!$C45</f>
        <v>0</v>
      </c>
    </row>
    <row r="37" spans="1:4">
      <c r="A37" s="3">
        <v>121</v>
      </c>
      <c r="B37" s="4" t="s">
        <v>831</v>
      </c>
      <c r="C37" s="4" t="s">
        <v>66</v>
      </c>
      <c r="D37" s="39" t="b">
        <f>+A37='[2]PT CUT Bs'!$C46</f>
        <v>0</v>
      </c>
    </row>
    <row r="38" spans="1:4">
      <c r="A38" s="3">
        <v>124</v>
      </c>
      <c r="B38" s="4" t="s">
        <v>832</v>
      </c>
      <c r="C38" s="4" t="s">
        <v>67</v>
      </c>
      <c r="D38" s="39" t="b">
        <f>+A38='[2]PT CUT Bs'!$C47</f>
        <v>0</v>
      </c>
    </row>
    <row r="39" spans="1:4">
      <c r="A39" s="3">
        <v>129</v>
      </c>
      <c r="B39" s="4" t="s">
        <v>833</v>
      </c>
      <c r="C39" s="4" t="s">
        <v>68</v>
      </c>
      <c r="D39" s="39" t="b">
        <f>+A39='[2]PT CUT Bs'!$C48</f>
        <v>0</v>
      </c>
    </row>
    <row r="40" spans="1:4">
      <c r="A40" s="3">
        <v>130</v>
      </c>
      <c r="B40" s="4" t="s">
        <v>834</v>
      </c>
      <c r="C40" s="4" t="s">
        <v>69</v>
      </c>
      <c r="D40" s="39" t="b">
        <f>+A40='[2]PT CUT Bs'!$C49</f>
        <v>0</v>
      </c>
    </row>
    <row r="41" spans="1:4">
      <c r="A41" s="3">
        <v>132</v>
      </c>
      <c r="B41" s="4" t="s">
        <v>835</v>
      </c>
      <c r="C41" s="4" t="s">
        <v>70</v>
      </c>
      <c r="D41" s="39" t="b">
        <f>+A41='[2]PT CUT Bs'!$C50</f>
        <v>0</v>
      </c>
    </row>
    <row r="42" spans="1:4">
      <c r="A42" s="3">
        <v>133</v>
      </c>
      <c r="B42" s="4" t="s">
        <v>836</v>
      </c>
      <c r="C42" s="4" t="s">
        <v>71</v>
      </c>
      <c r="D42" s="39" t="b">
        <f>+A42='[2]PT CUT Bs'!$C51</f>
        <v>0</v>
      </c>
    </row>
    <row r="43" spans="1:4">
      <c r="A43" s="3">
        <v>134</v>
      </c>
      <c r="B43" s="4" t="s">
        <v>837</v>
      </c>
      <c r="C43" s="4" t="s">
        <v>72</v>
      </c>
      <c r="D43" s="39" t="b">
        <f>+A43='[2]PT CUT Bs'!$C52</f>
        <v>0</v>
      </c>
    </row>
    <row r="44" spans="1:4">
      <c r="A44" s="5">
        <v>137</v>
      </c>
      <c r="B44" s="6" t="s">
        <v>838</v>
      </c>
      <c r="C44" s="6" t="s">
        <v>73</v>
      </c>
      <c r="D44" s="39" t="b">
        <f>+A44='[2]PT CUT Bs'!$C53</f>
        <v>0</v>
      </c>
    </row>
    <row r="45" spans="1:4">
      <c r="A45" s="3">
        <v>138</v>
      </c>
      <c r="B45" s="4" t="s">
        <v>839</v>
      </c>
      <c r="C45" s="4" t="s">
        <v>74</v>
      </c>
      <c r="D45" s="39" t="b">
        <f>+A45='[2]PT CUT Bs'!$C54</f>
        <v>0</v>
      </c>
    </row>
    <row r="46" spans="1:4">
      <c r="A46" s="3">
        <v>139</v>
      </c>
      <c r="B46" s="4" t="s">
        <v>840</v>
      </c>
      <c r="C46" s="4" t="s">
        <v>75</v>
      </c>
      <c r="D46" s="39" t="b">
        <f>+A46='[2]PT CUT Bs'!$C55</f>
        <v>0</v>
      </c>
    </row>
    <row r="47" spans="1:4">
      <c r="A47" s="3">
        <v>140</v>
      </c>
      <c r="B47" s="4" t="s">
        <v>841</v>
      </c>
      <c r="C47" s="4" t="s">
        <v>1369</v>
      </c>
      <c r="D47" s="39" t="b">
        <f>+A47='[2]PT CUT Bs'!$C56</f>
        <v>0</v>
      </c>
    </row>
    <row r="48" spans="1:4">
      <c r="A48" s="3">
        <v>141</v>
      </c>
      <c r="B48" s="4" t="s">
        <v>842</v>
      </c>
      <c r="C48" s="4" t="s">
        <v>76</v>
      </c>
      <c r="D48" s="39" t="b">
        <f>+A48='[2]PT CUT Bs'!$C57</f>
        <v>0</v>
      </c>
    </row>
    <row r="49" spans="1:4">
      <c r="A49" s="3">
        <v>142</v>
      </c>
      <c r="B49" s="4" t="s">
        <v>843</v>
      </c>
      <c r="C49" s="4" t="s">
        <v>77</v>
      </c>
      <c r="D49" s="39" t="b">
        <f>+A49='[2]PT CUT Bs'!$C58</f>
        <v>0</v>
      </c>
    </row>
    <row r="50" spans="1:4">
      <c r="A50" s="3">
        <v>143</v>
      </c>
      <c r="B50" s="4" t="s">
        <v>844</v>
      </c>
      <c r="C50" s="4" t="s">
        <v>78</v>
      </c>
      <c r="D50" s="39" t="b">
        <f>+A50='[2]PT CUT Bs'!$C59</f>
        <v>0</v>
      </c>
    </row>
    <row r="51" spans="1:4">
      <c r="A51" s="5">
        <v>144</v>
      </c>
      <c r="B51" s="6" t="s">
        <v>845</v>
      </c>
      <c r="C51" s="6" t="s">
        <v>610</v>
      </c>
      <c r="D51" s="39" t="b">
        <f>+A51='[2]PT CUT Bs'!$C60</f>
        <v>0</v>
      </c>
    </row>
    <row r="52" spans="1:4">
      <c r="A52" s="3">
        <v>145</v>
      </c>
      <c r="B52" s="4" t="s">
        <v>846</v>
      </c>
      <c r="C52" s="4" t="s">
        <v>79</v>
      </c>
      <c r="D52" s="39" t="b">
        <f>+A52='[2]PT CUT Bs'!$C61</f>
        <v>0</v>
      </c>
    </row>
    <row r="53" spans="1:4">
      <c r="A53" s="3">
        <v>146</v>
      </c>
      <c r="B53" s="4" t="s">
        <v>847</v>
      </c>
      <c r="C53" s="4" t="s">
        <v>80</v>
      </c>
      <c r="D53" s="39" t="b">
        <f>+A53='[2]PT CUT Bs'!$C62</f>
        <v>0</v>
      </c>
    </row>
    <row r="54" spans="1:4">
      <c r="A54" s="3">
        <v>147</v>
      </c>
      <c r="B54" s="4" t="s">
        <v>848</v>
      </c>
      <c r="C54" s="4" t="s">
        <v>1370</v>
      </c>
      <c r="D54" s="39" t="b">
        <f>+A54='[2]PT CUT Bs'!$C63</f>
        <v>0</v>
      </c>
    </row>
    <row r="55" spans="1:4">
      <c r="A55" s="3">
        <v>148</v>
      </c>
      <c r="B55" s="4" t="s">
        <v>849</v>
      </c>
      <c r="C55" s="4" t="s">
        <v>81</v>
      </c>
      <c r="D55" s="39" t="b">
        <f>+A55='[2]PT CUT Bs'!$C64</f>
        <v>0</v>
      </c>
    </row>
    <row r="56" spans="1:4">
      <c r="A56" s="3">
        <v>149</v>
      </c>
      <c r="B56" s="4" t="s">
        <v>850</v>
      </c>
      <c r="C56" s="4" t="s">
        <v>82</v>
      </c>
      <c r="D56" s="39" t="b">
        <f>+A56='[2]PT CUT Bs'!$C65</f>
        <v>0</v>
      </c>
    </row>
    <row r="57" spans="1:4">
      <c r="A57" s="3">
        <v>150</v>
      </c>
      <c r="B57" s="4" t="s">
        <v>851</v>
      </c>
      <c r="C57" s="4" t="s">
        <v>83</v>
      </c>
      <c r="D57" s="39" t="b">
        <f>+A57='[2]PT CUT Bs'!$C66</f>
        <v>0</v>
      </c>
    </row>
    <row r="58" spans="1:4">
      <c r="A58" s="3">
        <v>152</v>
      </c>
      <c r="B58" s="4" t="s">
        <v>852</v>
      </c>
      <c r="C58" s="4" t="s">
        <v>84</v>
      </c>
      <c r="D58" s="39" t="b">
        <f>+A58='[2]PT CUT Bs'!$C67</f>
        <v>0</v>
      </c>
    </row>
    <row r="59" spans="1:4">
      <c r="A59" s="3">
        <v>153</v>
      </c>
      <c r="B59" s="4" t="s">
        <v>853</v>
      </c>
      <c r="C59" s="4" t="s">
        <v>85</v>
      </c>
      <c r="D59" s="39" t="b">
        <f>+A59='[2]PT CUT Bs'!$C68</f>
        <v>0</v>
      </c>
    </row>
    <row r="60" spans="1:4">
      <c r="A60" s="3">
        <v>154</v>
      </c>
      <c r="B60" s="4" t="s">
        <v>854</v>
      </c>
      <c r="C60" s="4" t="s">
        <v>86</v>
      </c>
      <c r="D60" s="39" t="b">
        <f>+A60='[2]PT CUT Bs'!$C69</f>
        <v>0</v>
      </c>
    </row>
    <row r="61" spans="1:4">
      <c r="A61" s="3">
        <v>155</v>
      </c>
      <c r="B61" s="4" t="s">
        <v>855</v>
      </c>
      <c r="C61" s="4" t="s">
        <v>87</v>
      </c>
      <c r="D61" s="39" t="b">
        <f>+A61='[2]PT CUT Bs'!$C70</f>
        <v>0</v>
      </c>
    </row>
    <row r="62" spans="1:4">
      <c r="A62" s="3">
        <v>156</v>
      </c>
      <c r="B62" s="4" t="s">
        <v>856</v>
      </c>
      <c r="C62" s="4" t="s">
        <v>88</v>
      </c>
      <c r="D62" s="39" t="b">
        <f>+A62='[2]PT CUT Bs'!$C71</f>
        <v>0</v>
      </c>
    </row>
    <row r="63" spans="1:4">
      <c r="A63" s="3">
        <v>157</v>
      </c>
      <c r="B63" s="4" t="s">
        <v>857</v>
      </c>
      <c r="C63" s="4" t="s">
        <v>89</v>
      </c>
      <c r="D63" s="39" t="b">
        <f>+A63='[2]PT CUT Bs'!$C72</f>
        <v>0</v>
      </c>
    </row>
    <row r="64" spans="1:4">
      <c r="A64" s="3">
        <v>159</v>
      </c>
      <c r="B64" s="4" t="s">
        <v>858</v>
      </c>
      <c r="C64" s="4" t="s">
        <v>1371</v>
      </c>
      <c r="D64" s="39" t="b">
        <f>+A64='[2]PT CUT Bs'!$C73</f>
        <v>0</v>
      </c>
    </row>
    <row r="65" spans="1:4">
      <c r="A65" s="3">
        <v>163</v>
      </c>
      <c r="B65" s="4" t="s">
        <v>859</v>
      </c>
      <c r="C65" s="4" t="s">
        <v>90</v>
      </c>
      <c r="D65" s="39" t="b">
        <f>+A65='[2]PT CUT Bs'!$C74</f>
        <v>0</v>
      </c>
    </row>
    <row r="66" spans="1:4">
      <c r="A66" s="3">
        <v>169</v>
      </c>
      <c r="B66" s="4" t="s">
        <v>860</v>
      </c>
      <c r="C66" s="4" t="s">
        <v>91</v>
      </c>
      <c r="D66" s="39" t="b">
        <f>+A66='[2]PT CUT Bs'!$C75</f>
        <v>0</v>
      </c>
    </row>
    <row r="67" spans="1:4">
      <c r="A67" s="3">
        <v>170</v>
      </c>
      <c r="B67" s="4" t="s">
        <v>861</v>
      </c>
      <c r="C67" s="4" t="s">
        <v>92</v>
      </c>
      <c r="D67" s="39" t="b">
        <f>+A67='[2]PT CUT Bs'!$C76</f>
        <v>0</v>
      </c>
    </row>
    <row r="68" spans="1:4">
      <c r="A68" s="3">
        <v>171</v>
      </c>
      <c r="B68" s="4" t="s">
        <v>862</v>
      </c>
      <c r="C68" s="4" t="s">
        <v>93</v>
      </c>
      <c r="D68" s="39" t="b">
        <f>+A68='[2]PT CUT Bs'!$C77</f>
        <v>0</v>
      </c>
    </row>
    <row r="69" spans="1:4">
      <c r="A69" s="3">
        <v>190</v>
      </c>
      <c r="B69" s="4" t="s">
        <v>863</v>
      </c>
      <c r="C69" s="4" t="s">
        <v>94</v>
      </c>
      <c r="D69" s="39" t="b">
        <f>+A69='[2]PT CUT Bs'!$C79</f>
        <v>0</v>
      </c>
    </row>
    <row r="70" spans="1:4">
      <c r="A70" s="3">
        <v>192</v>
      </c>
      <c r="B70" s="4" t="s">
        <v>864</v>
      </c>
      <c r="C70" s="4" t="s">
        <v>95</v>
      </c>
      <c r="D70" s="39" t="b">
        <f>+A70='[2]PT CUT Bs'!$C80</f>
        <v>0</v>
      </c>
    </row>
    <row r="71" spans="1:4">
      <c r="A71" s="3">
        <v>197</v>
      </c>
      <c r="B71" s="4" t="s">
        <v>865</v>
      </c>
      <c r="C71" s="4" t="s">
        <v>1372</v>
      </c>
      <c r="D71" s="39" t="b">
        <f>+A71='[2]PT CUT Bs'!$C81</f>
        <v>0</v>
      </c>
    </row>
    <row r="72" spans="1:4">
      <c r="A72" s="3">
        <v>200</v>
      </c>
      <c r="B72" s="4" t="s">
        <v>866</v>
      </c>
      <c r="C72" s="4" t="s">
        <v>96</v>
      </c>
      <c r="D72" s="39" t="b">
        <f>+A72='[2]PT CUT Bs'!$C82</f>
        <v>0</v>
      </c>
    </row>
    <row r="73" spans="1:4">
      <c r="A73" s="3">
        <v>201</v>
      </c>
      <c r="B73" s="4" t="s">
        <v>867</v>
      </c>
      <c r="C73" s="4" t="s">
        <v>97</v>
      </c>
      <c r="D73" s="39" t="b">
        <f>+A73='[2]PT CUT Bs'!$C83</f>
        <v>0</v>
      </c>
    </row>
    <row r="74" spans="1:4">
      <c r="A74" s="3">
        <v>203</v>
      </c>
      <c r="B74" s="4" t="s">
        <v>868</v>
      </c>
      <c r="C74" s="4" t="s">
        <v>98</v>
      </c>
      <c r="D74" s="39" t="b">
        <f>+A74='[2]PT CUT Bs'!$C84</f>
        <v>0</v>
      </c>
    </row>
    <row r="75" spans="1:4">
      <c r="A75" s="3">
        <v>206</v>
      </c>
      <c r="B75" s="4" t="s">
        <v>869</v>
      </c>
      <c r="C75" s="4" t="s">
        <v>99</v>
      </c>
      <c r="D75" s="39" t="b">
        <f>+A75='[2]PT CUT Bs'!$C85</f>
        <v>0</v>
      </c>
    </row>
    <row r="76" spans="1:4">
      <c r="A76" s="3">
        <v>210</v>
      </c>
      <c r="B76" s="4" t="s">
        <v>870</v>
      </c>
      <c r="C76" s="4" t="s">
        <v>101</v>
      </c>
      <c r="D76" s="39" t="b">
        <f>+A76='[2]PT CUT Bs'!$C87</f>
        <v>0</v>
      </c>
    </row>
    <row r="77" spans="1:4">
      <c r="A77" s="3">
        <v>212</v>
      </c>
      <c r="B77" s="4" t="s">
        <v>871</v>
      </c>
      <c r="C77" s="4" t="s">
        <v>102</v>
      </c>
      <c r="D77" s="39" t="b">
        <f>+A77='[2]PT CUT Bs'!$C88</f>
        <v>0</v>
      </c>
    </row>
    <row r="78" spans="1:4">
      <c r="A78" s="5">
        <v>213</v>
      </c>
      <c r="B78" s="6" t="s">
        <v>872</v>
      </c>
      <c r="C78" s="6" t="s">
        <v>103</v>
      </c>
      <c r="D78" s="39" t="b">
        <f>+A78='[2]PT CUT Bs'!$C89</f>
        <v>0</v>
      </c>
    </row>
    <row r="79" spans="1:4">
      <c r="A79" s="3">
        <v>221</v>
      </c>
      <c r="B79" s="4" t="s">
        <v>873</v>
      </c>
      <c r="C79" s="4" t="s">
        <v>104</v>
      </c>
      <c r="D79" s="39" t="b">
        <f>+A79='[2]PT CUT Bs'!$C90</f>
        <v>0</v>
      </c>
    </row>
    <row r="80" spans="1:4">
      <c r="A80" s="3">
        <v>222</v>
      </c>
      <c r="B80" s="4" t="s">
        <v>874</v>
      </c>
      <c r="C80" s="4" t="s">
        <v>105</v>
      </c>
      <c r="D80" s="39" t="b">
        <f>+A80='[2]PT CUT Bs'!$C91</f>
        <v>0</v>
      </c>
    </row>
    <row r="81" spans="1:4">
      <c r="A81" s="3">
        <v>223</v>
      </c>
      <c r="B81" s="4" t="s">
        <v>875</v>
      </c>
      <c r="C81" s="4" t="s">
        <v>106</v>
      </c>
      <c r="D81" s="39" t="b">
        <f>+A81='[2]PT CUT Bs'!$C92</f>
        <v>0</v>
      </c>
    </row>
    <row r="82" spans="1:4">
      <c r="A82" s="3">
        <v>224</v>
      </c>
      <c r="B82" s="4" t="s">
        <v>876</v>
      </c>
      <c r="C82" s="4" t="s">
        <v>107</v>
      </c>
      <c r="D82" s="39" t="b">
        <f>+A82='[2]PT CUT Bs'!$C93</f>
        <v>0</v>
      </c>
    </row>
    <row r="83" spans="1:4">
      <c r="A83" s="3">
        <v>225</v>
      </c>
      <c r="B83" s="4" t="s">
        <v>877</v>
      </c>
      <c r="C83" s="4" t="s">
        <v>108</v>
      </c>
      <c r="D83" s="39" t="b">
        <f>+A83='[2]PT CUT Bs'!$C94</f>
        <v>0</v>
      </c>
    </row>
    <row r="84" spans="1:4">
      <c r="A84" s="3">
        <v>226</v>
      </c>
      <c r="B84" s="4" t="s">
        <v>878</v>
      </c>
      <c r="C84" s="4" t="s">
        <v>109</v>
      </c>
      <c r="D84" s="39" t="b">
        <f>+A84='[2]PT CUT Bs'!$C95</f>
        <v>0</v>
      </c>
    </row>
    <row r="85" spans="1:4">
      <c r="A85" s="3">
        <v>227</v>
      </c>
      <c r="B85" s="4" t="s">
        <v>879</v>
      </c>
      <c r="C85" s="4" t="s">
        <v>110</v>
      </c>
      <c r="D85" s="39" t="b">
        <f>+A85='[2]PT CUT Bs'!$C96</f>
        <v>0</v>
      </c>
    </row>
    <row r="86" spans="1:4">
      <c r="A86" s="3">
        <v>234</v>
      </c>
      <c r="B86" s="4" t="s">
        <v>880</v>
      </c>
      <c r="C86" s="4" t="s">
        <v>648</v>
      </c>
      <c r="D86" s="39" t="b">
        <f>+A86='[2]PT CUT Bs'!$C97</f>
        <v>0</v>
      </c>
    </row>
    <row r="87" spans="1:4">
      <c r="A87" s="3">
        <v>243</v>
      </c>
      <c r="B87" s="4" t="s">
        <v>881</v>
      </c>
      <c r="C87" s="4" t="s">
        <v>111</v>
      </c>
      <c r="D87" s="39" t="b">
        <f>+A87='[2]PT CUT Bs'!$C99</f>
        <v>0</v>
      </c>
    </row>
    <row r="88" spans="1:4">
      <c r="A88" s="3">
        <v>244</v>
      </c>
      <c r="B88" s="4" t="s">
        <v>882</v>
      </c>
      <c r="C88" s="4" t="s">
        <v>112</v>
      </c>
      <c r="D88" s="39" t="b">
        <f>+A88='[2]PT CUT Bs'!$C100</f>
        <v>0</v>
      </c>
    </row>
    <row r="89" spans="1:4">
      <c r="A89" s="3">
        <v>245</v>
      </c>
      <c r="B89" s="4" t="s">
        <v>883</v>
      </c>
      <c r="C89" s="4" t="s">
        <v>113</v>
      </c>
      <c r="D89" s="39" t="b">
        <f>+A89='[2]PT CUT Bs'!$C101</f>
        <v>0</v>
      </c>
    </row>
    <row r="90" spans="1:4">
      <c r="A90" s="3">
        <v>249</v>
      </c>
      <c r="B90" s="4" t="s">
        <v>884</v>
      </c>
      <c r="C90" s="4" t="s">
        <v>114</v>
      </c>
      <c r="D90" s="39" t="b">
        <f>+A90='[2]PT CUT Bs'!$C104</f>
        <v>0</v>
      </c>
    </row>
    <row r="91" spans="1:4">
      <c r="A91" s="3">
        <v>251</v>
      </c>
      <c r="B91" s="4" t="s">
        <v>885</v>
      </c>
      <c r="C91" s="4" t="s">
        <v>115</v>
      </c>
      <c r="D91" s="39" t="b">
        <f>+A91='[2]PT CUT Bs'!$C106</f>
        <v>0</v>
      </c>
    </row>
    <row r="92" spans="1:4">
      <c r="A92" s="3">
        <v>253</v>
      </c>
      <c r="B92" s="4" t="s">
        <v>886</v>
      </c>
      <c r="C92" s="4" t="s">
        <v>116</v>
      </c>
      <c r="D92" s="39" t="b">
        <f>+A92='[2]PT CUT Bs'!$C107</f>
        <v>0</v>
      </c>
    </row>
    <row r="93" spans="1:4">
      <c r="A93" s="3">
        <v>254</v>
      </c>
      <c r="B93" s="4" t="s">
        <v>887</v>
      </c>
      <c r="C93" s="4" t="s">
        <v>117</v>
      </c>
      <c r="D93" s="39" t="b">
        <f>+A93='[2]PT CUT Bs'!$C108</f>
        <v>0</v>
      </c>
    </row>
    <row r="94" spans="1:4">
      <c r="A94" s="3">
        <v>265</v>
      </c>
      <c r="B94" s="4" t="s">
        <v>888</v>
      </c>
      <c r="C94" s="4" t="s">
        <v>118</v>
      </c>
      <c r="D94" s="39" t="b">
        <f>+A94='[2]PT CUT Bs'!$C109</f>
        <v>0</v>
      </c>
    </row>
    <row r="95" spans="1:4">
      <c r="A95" s="3">
        <v>266</v>
      </c>
      <c r="B95" s="4" t="s">
        <v>889</v>
      </c>
      <c r="C95" s="4" t="s">
        <v>1373</v>
      </c>
      <c r="D95" s="39" t="b">
        <f>+A95='[2]PT CUT Bs'!$C110</f>
        <v>0</v>
      </c>
    </row>
    <row r="96" spans="1:4">
      <c r="A96" s="3">
        <v>267</v>
      </c>
      <c r="B96" s="4" t="s">
        <v>890</v>
      </c>
      <c r="C96" s="4" t="s">
        <v>119</v>
      </c>
      <c r="D96" s="39" t="b">
        <f>+A96='[2]PT CUT Bs'!$C111</f>
        <v>0</v>
      </c>
    </row>
    <row r="97" spans="1:4">
      <c r="A97" s="3">
        <v>268</v>
      </c>
      <c r="B97" s="4" t="s">
        <v>891</v>
      </c>
      <c r="C97" s="4" t="s">
        <v>120</v>
      </c>
      <c r="D97" s="39" t="b">
        <f>+A97='[2]PT CUT Bs'!$C112</f>
        <v>0</v>
      </c>
    </row>
    <row r="98" spans="1:4">
      <c r="A98" s="3">
        <v>269</v>
      </c>
      <c r="B98" s="4" t="s">
        <v>892</v>
      </c>
      <c r="C98" s="4" t="s">
        <v>121</v>
      </c>
      <c r="D98" s="39" t="b">
        <f>+A98='[2]PT CUT Bs'!$C113</f>
        <v>0</v>
      </c>
    </row>
    <row r="99" spans="1:4">
      <c r="A99" s="3">
        <v>270</v>
      </c>
      <c r="B99" s="4" t="s">
        <v>893</v>
      </c>
      <c r="C99" s="4" t="s">
        <v>122</v>
      </c>
      <c r="D99" s="39" t="b">
        <f>+A99='[2]PT CUT Bs'!$C114</f>
        <v>0</v>
      </c>
    </row>
    <row r="100" spans="1:4">
      <c r="A100" s="5">
        <v>271</v>
      </c>
      <c r="B100" s="6" t="s">
        <v>894</v>
      </c>
      <c r="C100" s="6" t="s">
        <v>123</v>
      </c>
      <c r="D100" s="39" t="b">
        <f>+A100='[2]PT CUT Bs'!$C115</f>
        <v>0</v>
      </c>
    </row>
    <row r="101" spans="1:4">
      <c r="A101" s="1">
        <v>272</v>
      </c>
      <c r="B101" s="2" t="s">
        <v>895</v>
      </c>
      <c r="C101" s="2" t="s">
        <v>124</v>
      </c>
      <c r="D101" s="39" t="b">
        <f>+A101='[2]PT CUT Bs'!$C116</f>
        <v>0</v>
      </c>
    </row>
    <row r="102" spans="1:4">
      <c r="A102" s="3">
        <v>273</v>
      </c>
      <c r="B102" s="4" t="s">
        <v>896</v>
      </c>
      <c r="C102" s="4" t="s">
        <v>125</v>
      </c>
      <c r="D102" s="39" t="b">
        <f>+A102='[2]PT CUT Bs'!$C117</f>
        <v>0</v>
      </c>
    </row>
    <row r="103" spans="1:4">
      <c r="A103" s="3">
        <v>281</v>
      </c>
      <c r="B103" s="4" t="s">
        <v>897</v>
      </c>
      <c r="C103" s="4" t="s">
        <v>126</v>
      </c>
      <c r="D103" s="39" t="b">
        <f>+A103='[2]PT CUT Bs'!$C118</f>
        <v>0</v>
      </c>
    </row>
    <row r="104" spans="1:4">
      <c r="A104" s="3">
        <v>283</v>
      </c>
      <c r="B104" s="4" t="s">
        <v>898</v>
      </c>
      <c r="C104" s="4" t="s">
        <v>127</v>
      </c>
      <c r="D104" s="39" t="b">
        <f>+A104='[2]PT CUT Bs'!$C119</f>
        <v>0</v>
      </c>
    </row>
    <row r="105" spans="1:4">
      <c r="A105" s="3">
        <v>287</v>
      </c>
      <c r="B105" s="4" t="s">
        <v>899</v>
      </c>
      <c r="C105" s="4" t="s">
        <v>128</v>
      </c>
      <c r="D105" s="39" t="b">
        <f>+A105='[2]PT CUT Bs'!$C120</f>
        <v>0</v>
      </c>
    </row>
    <row r="106" spans="1:4">
      <c r="A106" s="3">
        <v>288</v>
      </c>
      <c r="B106" s="4" t="s">
        <v>900</v>
      </c>
      <c r="C106" s="4" t="s">
        <v>129</v>
      </c>
      <c r="D106" s="39" t="b">
        <f>+A106='[2]PT CUT Bs'!$C121</f>
        <v>0</v>
      </c>
    </row>
    <row r="107" spans="1:4">
      <c r="A107" s="3">
        <v>290</v>
      </c>
      <c r="B107" s="4" t="s">
        <v>901</v>
      </c>
      <c r="C107" s="4" t="s">
        <v>130</v>
      </c>
      <c r="D107" s="39" t="b">
        <f>+A107='[2]PT CUT Bs'!$C123</f>
        <v>0</v>
      </c>
    </row>
    <row r="108" spans="1:4">
      <c r="A108" s="3">
        <v>291</v>
      </c>
      <c r="B108" s="4" t="s">
        <v>902</v>
      </c>
      <c r="C108" s="4" t="s">
        <v>131</v>
      </c>
      <c r="D108" s="39" t="b">
        <f>+A108='[2]PT CUT Bs'!$C124</f>
        <v>0</v>
      </c>
    </row>
    <row r="109" spans="1:4">
      <c r="A109" s="3">
        <v>292</v>
      </c>
      <c r="B109" s="4" t="s">
        <v>903</v>
      </c>
      <c r="C109" s="4" t="s">
        <v>132</v>
      </c>
      <c r="D109" s="39" t="b">
        <f>+A109='[2]PT CUT Bs'!$C125</f>
        <v>0</v>
      </c>
    </row>
    <row r="110" spans="1:4">
      <c r="A110" s="3">
        <v>293</v>
      </c>
      <c r="B110" s="4" t="s">
        <v>904</v>
      </c>
      <c r="C110" s="4" t="s">
        <v>133</v>
      </c>
      <c r="D110" s="39" t="b">
        <f>+A110='[2]PT CUT Bs'!$C126</f>
        <v>0</v>
      </c>
    </row>
    <row r="111" spans="1:4">
      <c r="A111" s="3">
        <v>294</v>
      </c>
      <c r="B111" s="4" t="s">
        <v>905</v>
      </c>
      <c r="C111" s="4" t="s">
        <v>134</v>
      </c>
      <c r="D111" s="39" t="b">
        <f>+A111='[2]PT CUT Bs'!$C127</f>
        <v>0</v>
      </c>
    </row>
    <row r="112" spans="1:4">
      <c r="A112" s="3">
        <v>295</v>
      </c>
      <c r="B112" s="4" t="s">
        <v>906</v>
      </c>
      <c r="C112" s="4" t="s">
        <v>135</v>
      </c>
      <c r="D112" s="39" t="b">
        <f>+A112='[2]PT CUT Bs'!$C128</f>
        <v>0</v>
      </c>
    </row>
    <row r="113" spans="1:4">
      <c r="A113" s="3">
        <v>296</v>
      </c>
      <c r="B113" s="4" t="s">
        <v>907</v>
      </c>
      <c r="C113" s="4" t="s">
        <v>136</v>
      </c>
      <c r="D113" s="39" t="b">
        <f>+A113='[2]PT CUT Bs'!$C129</f>
        <v>0</v>
      </c>
    </row>
    <row r="114" spans="1:4">
      <c r="A114" s="3">
        <v>298</v>
      </c>
      <c r="B114" s="4" t="s">
        <v>908</v>
      </c>
      <c r="C114" s="4" t="s">
        <v>137</v>
      </c>
      <c r="D114" s="39" t="b">
        <f>+A114='[2]PT CUT Bs'!$C131</f>
        <v>0</v>
      </c>
    </row>
    <row r="115" spans="1:4">
      <c r="A115" s="3">
        <v>299</v>
      </c>
      <c r="B115" s="4" t="s">
        <v>909</v>
      </c>
      <c r="C115" s="4" t="s">
        <v>138</v>
      </c>
      <c r="D115" s="39" t="b">
        <f>+A115='[2]PT CUT Bs'!$C132</f>
        <v>0</v>
      </c>
    </row>
    <row r="116" spans="1:4">
      <c r="A116" s="3">
        <v>300</v>
      </c>
      <c r="B116" s="4" t="s">
        <v>910</v>
      </c>
      <c r="C116" s="4" t="s">
        <v>139</v>
      </c>
      <c r="D116" s="39" t="b">
        <f>+A116='[2]PT CUT Bs'!$C133</f>
        <v>0</v>
      </c>
    </row>
    <row r="117" spans="1:4">
      <c r="A117" s="3">
        <v>301</v>
      </c>
      <c r="B117" s="4" t="s">
        <v>911</v>
      </c>
      <c r="C117" s="4" t="s">
        <v>140</v>
      </c>
      <c r="D117" s="39" t="b">
        <f>+A117='[2]PT CUT Bs'!$C134</f>
        <v>0</v>
      </c>
    </row>
    <row r="118" spans="1:4">
      <c r="A118" s="3">
        <v>302</v>
      </c>
      <c r="B118" s="4" t="s">
        <v>912</v>
      </c>
      <c r="C118" s="4" t="s">
        <v>141</v>
      </c>
      <c r="D118" s="39" t="b">
        <f>+A118='[2]PT CUT Bs'!$C135</f>
        <v>0</v>
      </c>
    </row>
    <row r="119" spans="1:4">
      <c r="A119" s="3">
        <v>303</v>
      </c>
      <c r="B119" s="4" t="s">
        <v>913</v>
      </c>
      <c r="C119" s="4" t="s">
        <v>142</v>
      </c>
      <c r="D119" s="39" t="b">
        <f>+A119='[2]PT CUT Bs'!$C136</f>
        <v>0</v>
      </c>
    </row>
    <row r="120" spans="1:4">
      <c r="A120" s="3">
        <v>309</v>
      </c>
      <c r="B120" s="4" t="s">
        <v>914</v>
      </c>
      <c r="C120" s="4" t="s">
        <v>1374</v>
      </c>
      <c r="D120" s="39" t="b">
        <f>+A120='[2]PT CUT Bs'!$C140</f>
        <v>0</v>
      </c>
    </row>
    <row r="121" spans="1:4">
      <c r="A121" s="3">
        <v>310</v>
      </c>
      <c r="B121" s="4" t="s">
        <v>915</v>
      </c>
      <c r="C121" s="4" t="s">
        <v>143</v>
      </c>
      <c r="D121" s="39" t="b">
        <f>+A121='[2]PT CUT Bs'!$C141</f>
        <v>0</v>
      </c>
    </row>
    <row r="122" spans="1:4">
      <c r="A122" s="3">
        <v>311</v>
      </c>
      <c r="B122" s="4" t="s">
        <v>916</v>
      </c>
      <c r="C122" s="4" t="s">
        <v>144</v>
      </c>
      <c r="D122" s="39" t="b">
        <f>+A122='[2]PT CUT Bs'!$C142</f>
        <v>0</v>
      </c>
    </row>
    <row r="123" spans="1:4">
      <c r="A123" s="3">
        <v>312</v>
      </c>
      <c r="B123" s="4" t="s">
        <v>917</v>
      </c>
      <c r="C123" s="4" t="s">
        <v>145</v>
      </c>
      <c r="D123" s="39" t="b">
        <f>+A123='[2]PT CUT Bs'!$C143</f>
        <v>0</v>
      </c>
    </row>
    <row r="124" spans="1:4">
      <c r="A124" s="3">
        <v>313</v>
      </c>
      <c r="B124" s="4" t="s">
        <v>918</v>
      </c>
      <c r="C124" s="4" t="s">
        <v>146</v>
      </c>
      <c r="D124" s="39" t="b">
        <f>+A124='[2]PT CUT Bs'!$C144</f>
        <v>0</v>
      </c>
    </row>
    <row r="125" spans="1:4">
      <c r="A125" s="3">
        <v>314</v>
      </c>
      <c r="B125" s="4" t="s">
        <v>919</v>
      </c>
      <c r="C125" s="4" t="s">
        <v>147</v>
      </c>
      <c r="D125" s="39" t="b">
        <f>+A125='[2]PT CUT Bs'!$C145</f>
        <v>0</v>
      </c>
    </row>
    <row r="126" spans="1:4">
      <c r="A126" s="3">
        <v>315</v>
      </c>
      <c r="B126" s="4" t="s">
        <v>920</v>
      </c>
      <c r="C126" s="4" t="s">
        <v>1375</v>
      </c>
      <c r="D126" s="39" t="b">
        <f>+A126='[2]PT CUT Bs'!$C146</f>
        <v>0</v>
      </c>
    </row>
    <row r="127" spans="1:4">
      <c r="A127" s="3">
        <v>324</v>
      </c>
      <c r="B127" s="4" t="s">
        <v>921</v>
      </c>
      <c r="C127" s="4" t="s">
        <v>148</v>
      </c>
      <c r="D127" s="39" t="b">
        <f>+A127='[2]PT CUT Bs'!$C147</f>
        <v>0</v>
      </c>
    </row>
    <row r="128" spans="1:4">
      <c r="A128" s="3">
        <v>340</v>
      </c>
      <c r="B128" s="4" t="s">
        <v>922</v>
      </c>
      <c r="C128" s="4" t="s">
        <v>149</v>
      </c>
      <c r="D128" s="39" t="b">
        <f>+A128='[2]PT CUT Bs'!$C148</f>
        <v>0</v>
      </c>
    </row>
    <row r="129" spans="1:4">
      <c r="A129" s="5">
        <v>342</v>
      </c>
      <c r="B129" s="6" t="s">
        <v>923</v>
      </c>
      <c r="C129" s="6" t="s">
        <v>150</v>
      </c>
      <c r="D129" s="39" t="b">
        <f>+A129='[2]PT CUT Bs'!$C150</f>
        <v>0</v>
      </c>
    </row>
    <row r="130" spans="1:4">
      <c r="A130" s="3">
        <v>343</v>
      </c>
      <c r="B130" s="4" t="s">
        <v>924</v>
      </c>
      <c r="C130" s="4" t="s">
        <v>151</v>
      </c>
      <c r="D130" s="39" t="b">
        <f>+A130='[2]PT CUT Bs'!$C151</f>
        <v>0</v>
      </c>
    </row>
    <row r="131" spans="1:4">
      <c r="A131" s="3">
        <v>344</v>
      </c>
      <c r="B131" s="4" t="s">
        <v>925</v>
      </c>
      <c r="C131" s="4" t="s">
        <v>152</v>
      </c>
      <c r="D131" s="39" t="b">
        <f>+A131='[2]PT CUT Bs'!$C152</f>
        <v>0</v>
      </c>
    </row>
    <row r="132" spans="1:4">
      <c r="A132" s="3">
        <v>345</v>
      </c>
      <c r="B132" s="4" t="s">
        <v>926</v>
      </c>
      <c r="C132" s="4" t="s">
        <v>153</v>
      </c>
      <c r="D132" s="39" t="b">
        <f>+A132='[2]PT CUT Bs'!$C153</f>
        <v>0</v>
      </c>
    </row>
    <row r="133" spans="1:4">
      <c r="A133" s="3">
        <v>346</v>
      </c>
      <c r="B133" s="4" t="s">
        <v>927</v>
      </c>
      <c r="C133" s="4" t="s">
        <v>154</v>
      </c>
      <c r="D133" s="39" t="b">
        <f>+A133='[2]PT CUT Bs'!$C154</f>
        <v>0</v>
      </c>
    </row>
    <row r="134" spans="1:4">
      <c r="A134" s="5">
        <v>347</v>
      </c>
      <c r="B134" s="6" t="s">
        <v>928</v>
      </c>
      <c r="C134" s="6" t="s">
        <v>155</v>
      </c>
      <c r="D134" s="39" t="b">
        <f>+A134='[2]PT CUT Bs'!$C155</f>
        <v>0</v>
      </c>
    </row>
    <row r="135" spans="1:4">
      <c r="A135" s="3">
        <v>348</v>
      </c>
      <c r="B135" s="4" t="s">
        <v>929</v>
      </c>
      <c r="C135" s="4" t="s">
        <v>156</v>
      </c>
      <c r="D135" s="39" t="b">
        <f>+A135='[2]PT CUT Bs'!$C156</f>
        <v>0</v>
      </c>
    </row>
    <row r="136" spans="1:4">
      <c r="A136" s="3">
        <v>349</v>
      </c>
      <c r="B136" s="4" t="s">
        <v>930</v>
      </c>
      <c r="C136" s="4" t="s">
        <v>157</v>
      </c>
      <c r="D136" s="39" t="b">
        <f>+A136='[2]PT CUT Bs'!$C157</f>
        <v>0</v>
      </c>
    </row>
    <row r="137" spans="1:4">
      <c r="A137" s="3">
        <v>371</v>
      </c>
      <c r="B137" s="4" t="s">
        <v>931</v>
      </c>
      <c r="C137" s="4" t="s">
        <v>158</v>
      </c>
      <c r="D137" s="39" t="b">
        <f>+A137='[2]PT CUT Bs'!$C158</f>
        <v>0</v>
      </c>
    </row>
    <row r="138" spans="1:4">
      <c r="A138" s="3">
        <v>373</v>
      </c>
      <c r="B138" s="4" t="s">
        <v>932</v>
      </c>
      <c r="C138" s="4" t="s">
        <v>640</v>
      </c>
      <c r="D138" s="39" t="b">
        <f>+A138='[2]PT CUT Bs'!$C160</f>
        <v>0</v>
      </c>
    </row>
    <row r="139" spans="1:4">
      <c r="A139" s="3">
        <v>374</v>
      </c>
      <c r="B139" s="4" t="s">
        <v>933</v>
      </c>
      <c r="C139" s="4" t="s">
        <v>641</v>
      </c>
      <c r="D139" s="39" t="b">
        <f>+A139='[2]PT CUT Bs'!$C161</f>
        <v>0</v>
      </c>
    </row>
    <row r="140" spans="1:4">
      <c r="A140" s="3">
        <v>375</v>
      </c>
      <c r="B140" s="4" t="s">
        <v>934</v>
      </c>
      <c r="C140" s="4" t="s">
        <v>1376</v>
      </c>
      <c r="D140" s="39" t="b">
        <f>+A140='[2]PT CUT Bs'!$C162</f>
        <v>0</v>
      </c>
    </row>
    <row r="141" spans="1:4">
      <c r="A141" s="3">
        <v>376</v>
      </c>
      <c r="B141" s="4" t="s">
        <v>935</v>
      </c>
      <c r="C141" s="4" t="s">
        <v>642</v>
      </c>
      <c r="D141" s="39" t="b">
        <f>+A141='[2]PT CUT Bs'!$C163</f>
        <v>0</v>
      </c>
    </row>
    <row r="142" spans="1:4">
      <c r="A142" s="3">
        <v>378</v>
      </c>
      <c r="B142" s="4" t="s">
        <v>936</v>
      </c>
      <c r="C142" s="4" t="s">
        <v>643</v>
      </c>
      <c r="D142" s="39" t="b">
        <f>+A142='[2]PT CUT Bs'!$C165</f>
        <v>0</v>
      </c>
    </row>
    <row r="143" spans="1:4">
      <c r="A143" s="3">
        <v>379</v>
      </c>
      <c r="B143" s="4" t="s">
        <v>937</v>
      </c>
      <c r="C143" s="4" t="s">
        <v>1377</v>
      </c>
      <c r="D143" s="39" t="b">
        <f>+A143='[2]PT CUT Bs'!$C166</f>
        <v>0</v>
      </c>
    </row>
    <row r="144" spans="1:4">
      <c r="A144" s="3">
        <v>380</v>
      </c>
      <c r="B144" s="4" t="s">
        <v>938</v>
      </c>
      <c r="C144" s="4" t="s">
        <v>1378</v>
      </c>
      <c r="D144" s="39" t="b">
        <f>+A144='[2]PT CUT Bs'!$C167</f>
        <v>0</v>
      </c>
    </row>
    <row r="145" spans="1:4">
      <c r="A145" s="3">
        <v>382</v>
      </c>
      <c r="B145" s="4" t="s">
        <v>939</v>
      </c>
      <c r="C145" s="4" t="s">
        <v>1379</v>
      </c>
      <c r="D145" s="39" t="b">
        <f>+A145='[2]PT CUT Bs'!$C168</f>
        <v>0</v>
      </c>
    </row>
    <row r="146" spans="1:4">
      <c r="A146" s="3">
        <v>383</v>
      </c>
      <c r="B146" s="4" t="s">
        <v>940</v>
      </c>
      <c r="C146" s="4" t="s">
        <v>1380</v>
      </c>
      <c r="D146" s="39" t="b">
        <f>+A146='[2]PT CUT Bs'!$C169</f>
        <v>0</v>
      </c>
    </row>
    <row r="147" spans="1:4">
      <c r="A147" s="3">
        <v>384</v>
      </c>
      <c r="B147" s="4" t="s">
        <v>941</v>
      </c>
      <c r="C147" s="4" t="s">
        <v>1381</v>
      </c>
      <c r="D147" s="39" t="b">
        <f>+A147='[2]PT CUT Bs'!$C170</f>
        <v>0</v>
      </c>
    </row>
    <row r="148" spans="1:4">
      <c r="A148" s="3">
        <v>385</v>
      </c>
      <c r="B148" s="4" t="s">
        <v>942</v>
      </c>
      <c r="C148" s="4" t="s">
        <v>799</v>
      </c>
      <c r="D148" s="39" t="b">
        <f>+A148='[2]PT CUT Bs'!$C171</f>
        <v>0</v>
      </c>
    </row>
    <row r="149" spans="1:4">
      <c r="A149" s="3">
        <v>411</v>
      </c>
      <c r="B149" s="4" t="s">
        <v>943</v>
      </c>
      <c r="C149" s="4" t="s">
        <v>159</v>
      </c>
      <c r="D149" s="39" t="b">
        <f>+A149='[2]PT CUT Bs'!$C172</f>
        <v>0</v>
      </c>
    </row>
    <row r="150" spans="1:4">
      <c r="A150" s="3">
        <v>417</v>
      </c>
      <c r="B150" s="4" t="s">
        <v>944</v>
      </c>
      <c r="C150" s="4" t="s">
        <v>160</v>
      </c>
      <c r="D150" s="39" t="b">
        <f>+A150='[2]PT CUT Bs'!$C173</f>
        <v>0</v>
      </c>
    </row>
    <row r="151" spans="1:4">
      <c r="A151" s="3">
        <v>418</v>
      </c>
      <c r="B151" s="4" t="s">
        <v>945</v>
      </c>
      <c r="C151" s="4" t="s">
        <v>161</v>
      </c>
      <c r="D151" s="39" t="b">
        <f>+A151='[2]PT CUT Bs'!$C174</f>
        <v>0</v>
      </c>
    </row>
    <row r="152" spans="1:4">
      <c r="A152" s="3">
        <v>422</v>
      </c>
      <c r="B152" s="4" t="s">
        <v>946</v>
      </c>
      <c r="C152" s="4" t="s">
        <v>162</v>
      </c>
      <c r="D152" s="39" t="b">
        <f>+A152='[2]PT CUT Bs'!$C175</f>
        <v>0</v>
      </c>
    </row>
    <row r="153" spans="1:4">
      <c r="A153" s="3">
        <v>423</v>
      </c>
      <c r="B153" s="4" t="s">
        <v>947</v>
      </c>
      <c r="C153" s="4" t="s">
        <v>163</v>
      </c>
      <c r="D153" s="39" t="b">
        <f>+A153='[2]PT CUT Bs'!$C176</f>
        <v>0</v>
      </c>
    </row>
    <row r="154" spans="1:4">
      <c r="A154" s="3">
        <v>424</v>
      </c>
      <c r="B154" s="4" t="s">
        <v>948</v>
      </c>
      <c r="C154" s="4" t="s">
        <v>1382</v>
      </c>
      <c r="D154" s="39" t="b">
        <f>+A154='[2]PT CUT Bs'!$C177</f>
        <v>0</v>
      </c>
    </row>
    <row r="155" spans="1:4">
      <c r="A155" s="3">
        <v>425</v>
      </c>
      <c r="B155" s="4" t="s">
        <v>949</v>
      </c>
      <c r="C155" s="4" t="s">
        <v>164</v>
      </c>
      <c r="D155" s="39" t="b">
        <f>+A155='[2]PT CUT Bs'!$C178</f>
        <v>0</v>
      </c>
    </row>
    <row r="156" spans="1:4">
      <c r="A156" s="3">
        <v>426</v>
      </c>
      <c r="B156" s="4" t="s">
        <v>950</v>
      </c>
      <c r="C156" s="4" t="s">
        <v>165</v>
      </c>
      <c r="D156" s="39" t="b">
        <f>+A156='[2]PT CUT Bs'!$C179</f>
        <v>0</v>
      </c>
    </row>
    <row r="157" spans="1:4">
      <c r="A157" s="3">
        <v>427</v>
      </c>
      <c r="B157" s="4" t="s">
        <v>951</v>
      </c>
      <c r="C157" s="4" t="s">
        <v>166</v>
      </c>
      <c r="D157" s="39" t="b">
        <f>+A157='[2]PT CUT Bs'!$C180</f>
        <v>0</v>
      </c>
    </row>
    <row r="158" spans="1:4">
      <c r="A158" s="3">
        <v>428</v>
      </c>
      <c r="B158" s="4" t="s">
        <v>952</v>
      </c>
      <c r="C158" s="4" t="s">
        <v>167</v>
      </c>
      <c r="D158" s="39" t="b">
        <f>+A158='[2]PT CUT Bs'!$C181</f>
        <v>0</v>
      </c>
    </row>
    <row r="159" spans="1:4">
      <c r="A159" s="3">
        <v>429</v>
      </c>
      <c r="B159" s="39" t="s">
        <v>953</v>
      </c>
      <c r="C159" s="4" t="s">
        <v>168</v>
      </c>
      <c r="D159" s="39" t="b">
        <f>+A159='[2]PT CUT Bs'!$C182</f>
        <v>0</v>
      </c>
    </row>
    <row r="160" spans="1:4">
      <c r="A160" s="3">
        <v>432</v>
      </c>
      <c r="B160" s="4" t="s">
        <v>954</v>
      </c>
      <c r="C160" s="4" t="s">
        <v>169</v>
      </c>
      <c r="D160" s="39" t="b">
        <f>+A160='[2]PT CUT Bs'!$C183</f>
        <v>0</v>
      </c>
    </row>
    <row r="161" spans="1:4">
      <c r="A161" s="5">
        <v>433</v>
      </c>
      <c r="B161" s="6" t="s">
        <v>955</v>
      </c>
      <c r="C161" s="6" t="s">
        <v>170</v>
      </c>
      <c r="D161" s="39" t="b">
        <f>+A161='[2]PT CUT Bs'!$C184</f>
        <v>0</v>
      </c>
    </row>
    <row r="162" spans="1:4">
      <c r="A162" s="5">
        <v>434</v>
      </c>
      <c r="B162" s="6" t="s">
        <v>956</v>
      </c>
      <c r="C162" s="6" t="s">
        <v>171</v>
      </c>
      <c r="D162" s="39" t="b">
        <f>+A162='[2]PT CUT Bs'!$C185</f>
        <v>0</v>
      </c>
    </row>
    <row r="163" spans="1:4">
      <c r="A163" s="3">
        <v>435</v>
      </c>
      <c r="B163" s="4" t="s">
        <v>957</v>
      </c>
      <c r="C163" s="4" t="s">
        <v>172</v>
      </c>
      <c r="D163" s="39" t="b">
        <f>+A163='[2]PT CUT Bs'!$C186</f>
        <v>0</v>
      </c>
    </row>
    <row r="164" spans="1:4">
      <c r="A164" s="3">
        <v>512</v>
      </c>
      <c r="B164" s="4" t="s">
        <v>958</v>
      </c>
      <c r="C164" s="4" t="s">
        <v>800</v>
      </c>
      <c r="D164" s="39" t="b">
        <f>+A164='[2]PT CUT Bs'!$C187</f>
        <v>0</v>
      </c>
    </row>
    <row r="165" spans="1:4">
      <c r="A165" s="3">
        <v>513</v>
      </c>
      <c r="B165" s="4" t="s">
        <v>959</v>
      </c>
      <c r="C165" s="4" t="s">
        <v>173</v>
      </c>
      <c r="D165" s="39" t="b">
        <f>+A165='[2]PT CUT Bs'!$C188</f>
        <v>0</v>
      </c>
    </row>
    <row r="166" spans="1:4">
      <c r="A166" s="3">
        <v>514</v>
      </c>
      <c r="B166" s="4" t="s">
        <v>960</v>
      </c>
      <c r="C166" s="4" t="s">
        <v>174</v>
      </c>
      <c r="D166" s="39" t="b">
        <f>+A166='[2]PT CUT Bs'!$C189</f>
        <v>0</v>
      </c>
    </row>
    <row r="167" spans="1:4">
      <c r="A167" s="3">
        <v>517</v>
      </c>
      <c r="B167" s="4" t="s">
        <v>961</v>
      </c>
      <c r="C167" s="4" t="s">
        <v>175</v>
      </c>
      <c r="D167" s="39" t="b">
        <f>+A167='[2]PT CUT Bs'!$C190</f>
        <v>0</v>
      </c>
    </row>
    <row r="168" spans="1:4">
      <c r="A168" s="3">
        <v>520</v>
      </c>
      <c r="B168" s="4" t="s">
        <v>962</v>
      </c>
      <c r="C168" s="4" t="s">
        <v>611</v>
      </c>
      <c r="D168" s="39" t="b">
        <f>+A168='[2]PT CUT Bs'!$C191</f>
        <v>0</v>
      </c>
    </row>
    <row r="169" spans="1:4">
      <c r="A169" s="3">
        <v>522</v>
      </c>
      <c r="B169" s="4" t="s">
        <v>963</v>
      </c>
      <c r="C169" s="4" t="s">
        <v>176</v>
      </c>
      <c r="D169" s="39" t="b">
        <f>+A169='[2]PT CUT Bs'!$C192</f>
        <v>0</v>
      </c>
    </row>
    <row r="170" spans="1:4">
      <c r="A170" s="3">
        <v>523</v>
      </c>
      <c r="B170" s="4" t="s">
        <v>964</v>
      </c>
      <c r="C170" s="4" t="s">
        <v>1383</v>
      </c>
      <c r="D170" s="39" t="b">
        <f>+A170='[2]PT CUT Bs'!$C193</f>
        <v>0</v>
      </c>
    </row>
    <row r="171" spans="1:4">
      <c r="A171" s="3">
        <v>525</v>
      </c>
      <c r="B171" s="4" t="s">
        <v>965</v>
      </c>
      <c r="C171" s="4" t="s">
        <v>177</v>
      </c>
      <c r="D171" s="39" t="b">
        <f>+A171='[2]PT CUT Bs'!$C194</f>
        <v>0</v>
      </c>
    </row>
    <row r="172" spans="1:4">
      <c r="A172" s="3">
        <v>526</v>
      </c>
      <c r="B172" s="4" t="s">
        <v>966</v>
      </c>
      <c r="C172" s="4" t="s">
        <v>612</v>
      </c>
      <c r="D172" s="39" t="b">
        <f>+A172='[2]PT CUT Bs'!$C195</f>
        <v>0</v>
      </c>
    </row>
    <row r="173" spans="1:4">
      <c r="A173" s="3">
        <v>548</v>
      </c>
      <c r="B173" s="4" t="s">
        <v>967</v>
      </c>
      <c r="C173" s="4" t="s">
        <v>1384</v>
      </c>
      <c r="D173" s="39" t="b">
        <f>+A173='[2]PT CUT Bs'!$C196</f>
        <v>0</v>
      </c>
    </row>
    <row r="174" spans="1:4">
      <c r="A174" s="5">
        <v>551</v>
      </c>
      <c r="B174" s="6" t="s">
        <v>968</v>
      </c>
      <c r="C174" s="6" t="s">
        <v>178</v>
      </c>
      <c r="D174" s="39" t="b">
        <f>+A174='[2]PT CUT Bs'!$C197</f>
        <v>0</v>
      </c>
    </row>
    <row r="175" spans="1:4">
      <c r="A175" s="3">
        <v>572</v>
      </c>
      <c r="B175" s="4" t="s">
        <v>969</v>
      </c>
      <c r="C175" s="4" t="s">
        <v>179</v>
      </c>
      <c r="D175" s="39" t="b">
        <f>+A175='[2]PT CUT Bs'!$C198</f>
        <v>0</v>
      </c>
    </row>
    <row r="176" spans="1:4">
      <c r="A176" s="3">
        <v>573</v>
      </c>
      <c r="B176" s="4" t="s">
        <v>970</v>
      </c>
      <c r="C176" s="4" t="s">
        <v>180</v>
      </c>
      <c r="D176" s="39" t="b">
        <f>+A176='[2]PT CUT Bs'!$C199</f>
        <v>0</v>
      </c>
    </row>
    <row r="177" spans="1:4">
      <c r="A177" s="3">
        <v>574</v>
      </c>
      <c r="B177" s="4" t="s">
        <v>971</v>
      </c>
      <c r="C177" s="4" t="s">
        <v>1385</v>
      </c>
      <c r="D177" s="39" t="b">
        <f>+A177='[2]PT CUT Bs'!$C200</f>
        <v>0</v>
      </c>
    </row>
    <row r="178" spans="1:4">
      <c r="A178" s="3">
        <v>576</v>
      </c>
      <c r="B178" s="4" t="s">
        <v>972</v>
      </c>
      <c r="C178" s="4" t="s">
        <v>1386</v>
      </c>
      <c r="D178" s="39" t="b">
        <f>+A178='[2]PT CUT Bs'!$C202</f>
        <v>0</v>
      </c>
    </row>
    <row r="179" spans="1:4">
      <c r="A179" s="3">
        <v>578</v>
      </c>
      <c r="B179" s="4" t="s">
        <v>973</v>
      </c>
      <c r="C179" s="4" t="s">
        <v>181</v>
      </c>
      <c r="D179" s="39" t="b">
        <f>+A179='[2]PT CUT Bs'!$C203</f>
        <v>0</v>
      </c>
    </row>
    <row r="180" spans="1:4">
      <c r="A180" s="3">
        <v>580</v>
      </c>
      <c r="B180" s="4" t="s">
        <v>974</v>
      </c>
      <c r="C180" s="4" t="s">
        <v>182</v>
      </c>
      <c r="D180" s="39" t="b">
        <f>+A180='[2]PT CUT Bs'!$C205</f>
        <v>0</v>
      </c>
    </row>
    <row r="181" spans="1:4">
      <c r="A181" s="3">
        <v>582</v>
      </c>
      <c r="B181" s="4" t="s">
        <v>975</v>
      </c>
      <c r="C181" s="4" t="s">
        <v>183</v>
      </c>
      <c r="D181" s="39" t="b">
        <f>+A181='[2]PT CUT Bs'!$C207</f>
        <v>0</v>
      </c>
    </row>
    <row r="182" spans="1:4">
      <c r="A182" s="3">
        <v>584</v>
      </c>
      <c r="B182" s="4" t="s">
        <v>976</v>
      </c>
      <c r="C182" s="4" t="s">
        <v>184</v>
      </c>
      <c r="D182" s="39" t="b">
        <f>+A182='[2]PT CUT Bs'!$C208</f>
        <v>0</v>
      </c>
    </row>
    <row r="183" spans="1:4">
      <c r="A183" s="3">
        <v>585</v>
      </c>
      <c r="B183" s="4" t="s">
        <v>977</v>
      </c>
      <c r="C183" s="4" t="s">
        <v>185</v>
      </c>
      <c r="D183" s="39" t="b">
        <f>+A183='[2]PT CUT Bs'!$C209</f>
        <v>0</v>
      </c>
    </row>
    <row r="184" spans="1:4">
      <c r="A184" s="3">
        <v>586</v>
      </c>
      <c r="B184" s="4" t="s">
        <v>978</v>
      </c>
      <c r="C184" s="4" t="s">
        <v>186</v>
      </c>
      <c r="D184" s="39" t="b">
        <f>+A184='[2]PT CUT Bs'!$C210</f>
        <v>0</v>
      </c>
    </row>
    <row r="185" spans="1:4">
      <c r="A185" s="3">
        <v>587</v>
      </c>
      <c r="B185" s="4" t="s">
        <v>979</v>
      </c>
      <c r="C185" s="4" t="s">
        <v>734</v>
      </c>
      <c r="D185" s="39" t="b">
        <f>+A185='[2]PT CUT Bs'!$C211</f>
        <v>0</v>
      </c>
    </row>
    <row r="186" spans="1:4">
      <c r="A186" s="5">
        <v>590</v>
      </c>
      <c r="B186" s="6" t="s">
        <v>980</v>
      </c>
      <c r="C186" s="6" t="s">
        <v>613</v>
      </c>
      <c r="D186" s="39" t="b">
        <f>+A186='[2]PT CUT Bs'!$C214</f>
        <v>0</v>
      </c>
    </row>
    <row r="187" spans="1:4">
      <c r="A187" s="3">
        <v>591</v>
      </c>
      <c r="B187" s="4" t="s">
        <v>981</v>
      </c>
      <c r="C187" s="4" t="s">
        <v>1387</v>
      </c>
      <c r="D187" s="39" t="b">
        <f>+A187='[2]PT CUT Bs'!$C215</f>
        <v>0</v>
      </c>
    </row>
    <row r="188" spans="1:4">
      <c r="A188" s="3">
        <v>592</v>
      </c>
      <c r="B188" s="4" t="s">
        <v>982</v>
      </c>
      <c r="C188" s="4" t="s">
        <v>649</v>
      </c>
      <c r="D188" s="39" t="b">
        <f>+A188='[2]PT CUT Bs'!$C216</f>
        <v>0</v>
      </c>
    </row>
    <row r="189" spans="1:4">
      <c r="A189" s="3">
        <v>593</v>
      </c>
      <c r="B189" s="4" t="s">
        <v>983</v>
      </c>
      <c r="C189" s="4" t="s">
        <v>614</v>
      </c>
      <c r="D189" s="39" t="b">
        <f>+A189='[2]PT CUT Bs'!$C217</f>
        <v>0</v>
      </c>
    </row>
    <row r="190" spans="1:4">
      <c r="A190" s="3">
        <v>594</v>
      </c>
      <c r="B190" s="4" t="s">
        <v>984</v>
      </c>
      <c r="C190" s="4" t="s">
        <v>100</v>
      </c>
      <c r="D190" s="39" t="b">
        <f>+A190='[2]PT CUT Bs'!$C218</f>
        <v>0</v>
      </c>
    </row>
    <row r="191" spans="1:4">
      <c r="A191" s="3">
        <v>595</v>
      </c>
      <c r="B191" s="4" t="s">
        <v>985</v>
      </c>
      <c r="C191" s="4" t="s">
        <v>644</v>
      </c>
      <c r="D191" s="39" t="b">
        <f>+A191='[2]PT CUT Bs'!$C219</f>
        <v>0</v>
      </c>
    </row>
    <row r="192" spans="1:4">
      <c r="A192" s="3">
        <v>596</v>
      </c>
      <c r="B192" s="4" t="s">
        <v>986</v>
      </c>
      <c r="C192" s="4" t="s">
        <v>1388</v>
      </c>
      <c r="D192" s="39" t="b">
        <f>+A192='[2]PT CUT Bs'!$C220</f>
        <v>0</v>
      </c>
    </row>
    <row r="193" spans="1:4">
      <c r="A193" s="3">
        <v>597</v>
      </c>
      <c r="B193" s="4" t="s">
        <v>987</v>
      </c>
      <c r="C193" s="4" t="s">
        <v>738</v>
      </c>
      <c r="D193" s="39" t="b">
        <f>+A193='[2]PT CUT Bs'!$C221</f>
        <v>0</v>
      </c>
    </row>
    <row r="194" spans="1:4">
      <c r="A194" s="3">
        <v>598</v>
      </c>
      <c r="B194" s="4" t="s">
        <v>988</v>
      </c>
      <c r="C194" s="4" t="s">
        <v>731</v>
      </c>
      <c r="D194" s="39" t="b">
        <f>+A194='[2]PT CUT Bs'!$C222</f>
        <v>0</v>
      </c>
    </row>
    <row r="195" spans="1:4">
      <c r="A195" s="3">
        <v>599</v>
      </c>
      <c r="B195" s="4" t="s">
        <v>989</v>
      </c>
      <c r="C195" s="4" t="s">
        <v>1389</v>
      </c>
      <c r="D195" s="39" t="b">
        <f>+A195='[2]PT CUT Bs'!$C223</f>
        <v>0</v>
      </c>
    </row>
    <row r="196" spans="1:4">
      <c r="A196" s="5">
        <v>633</v>
      </c>
      <c r="B196" s="6" t="s">
        <v>990</v>
      </c>
      <c r="C196" s="6" t="s">
        <v>187</v>
      </c>
      <c r="D196" s="39" t="b">
        <f>+A196='[2]PT CUT Bs'!$C225</f>
        <v>0</v>
      </c>
    </row>
    <row r="197" spans="1:4">
      <c r="A197" s="5">
        <v>634</v>
      </c>
      <c r="B197" s="6" t="s">
        <v>991</v>
      </c>
      <c r="C197" s="6" t="s">
        <v>188</v>
      </c>
      <c r="D197" s="39" t="b">
        <f>+A197='[2]PT CUT Bs'!$C226</f>
        <v>0</v>
      </c>
    </row>
    <row r="198" spans="1:4">
      <c r="A198" s="5">
        <v>650</v>
      </c>
      <c r="B198" s="6" t="s">
        <v>992</v>
      </c>
      <c r="C198" s="6" t="s">
        <v>189</v>
      </c>
      <c r="D198" s="39" t="b">
        <f>+A198='[2]PT CUT Bs'!$C227</f>
        <v>0</v>
      </c>
    </row>
    <row r="199" spans="1:4">
      <c r="A199" s="3">
        <v>660</v>
      </c>
      <c r="B199" s="7" t="s">
        <v>993</v>
      </c>
      <c r="C199" s="7" t="s">
        <v>190</v>
      </c>
      <c r="D199" s="39" t="b">
        <f>+A199='[2]PT CUT Bs'!$C228</f>
        <v>0</v>
      </c>
    </row>
    <row r="200" spans="1:4">
      <c r="A200" s="3">
        <v>661</v>
      </c>
      <c r="B200" s="4" t="s">
        <v>994</v>
      </c>
      <c r="C200" s="4" t="s">
        <v>191</v>
      </c>
      <c r="D200" s="39" t="b">
        <f>+A200='[2]PT CUT Bs'!$C229</f>
        <v>0</v>
      </c>
    </row>
    <row r="201" spans="1:4">
      <c r="A201" s="3">
        <v>670</v>
      </c>
      <c r="B201" s="4" t="s">
        <v>995</v>
      </c>
      <c r="C201" s="4" t="s">
        <v>192</v>
      </c>
      <c r="D201" s="39" t="b">
        <f>+A201='[2]PT CUT Bs'!$C230</f>
        <v>0</v>
      </c>
    </row>
    <row r="202" spans="1:4">
      <c r="A202" s="3">
        <v>680</v>
      </c>
      <c r="B202" s="4" t="s">
        <v>996</v>
      </c>
      <c r="C202" s="4" t="s">
        <v>193</v>
      </c>
      <c r="D202" s="39" t="b">
        <f>+A202='[2]PT CUT Bs'!$C231</f>
        <v>0</v>
      </c>
    </row>
    <row r="203" spans="1:4">
      <c r="A203" s="3">
        <v>681</v>
      </c>
      <c r="B203" s="4" t="s">
        <v>997</v>
      </c>
      <c r="C203" s="4" t="s">
        <v>194</v>
      </c>
      <c r="D203" s="39" t="b">
        <f>+A203='[2]PT CUT Bs'!$C232</f>
        <v>0</v>
      </c>
    </row>
    <row r="204" spans="1:4">
      <c r="A204" s="3">
        <v>682</v>
      </c>
      <c r="B204" s="4" t="s">
        <v>998</v>
      </c>
      <c r="C204" s="4" t="s">
        <v>1390</v>
      </c>
      <c r="D204" s="39" t="b">
        <f>+A204='[2]PT CUT Bs'!$C233</f>
        <v>0</v>
      </c>
    </row>
    <row r="205" spans="1:4">
      <c r="A205" s="3">
        <v>683</v>
      </c>
      <c r="B205" s="4" t="s">
        <v>999</v>
      </c>
      <c r="C205" s="4" t="s">
        <v>1391</v>
      </c>
      <c r="D205" s="39" t="b">
        <f>+A205='[2]PT CUT Bs'!$C234</f>
        <v>0</v>
      </c>
    </row>
    <row r="206" spans="1:4">
      <c r="A206" s="3">
        <v>716</v>
      </c>
      <c r="B206" s="4" t="s">
        <v>1000</v>
      </c>
      <c r="C206" s="4" t="s">
        <v>195</v>
      </c>
      <c r="D206" s="39" t="b">
        <f>+A206='[2]PT CUT Bs'!$C235</f>
        <v>0</v>
      </c>
    </row>
    <row r="207" spans="1:4">
      <c r="A207" s="3">
        <v>761</v>
      </c>
      <c r="B207" s="4" t="s">
        <v>1001</v>
      </c>
      <c r="C207" s="4" t="s">
        <v>196</v>
      </c>
      <c r="D207" s="39" t="b">
        <f>+A207='[2]PT CUT Bs'!$C237</f>
        <v>0</v>
      </c>
    </row>
    <row r="208" spans="1:4">
      <c r="A208" s="3">
        <v>781</v>
      </c>
      <c r="B208" s="4" t="s">
        <v>1002</v>
      </c>
      <c r="C208" s="4" t="s">
        <v>197</v>
      </c>
      <c r="D208" s="39" t="b">
        <f>+A208='[2]PT CUT Bs'!$C238</f>
        <v>0</v>
      </c>
    </row>
    <row r="209" spans="1:4">
      <c r="A209" s="3">
        <v>802</v>
      </c>
      <c r="B209" s="4" t="s">
        <v>1003</v>
      </c>
      <c r="C209" s="4" t="s">
        <v>198</v>
      </c>
      <c r="D209" s="39" t="b">
        <f>+A209='[2]PT CUT Bs'!$C239</f>
        <v>0</v>
      </c>
    </row>
    <row r="210" spans="1:4">
      <c r="A210" s="3">
        <v>821</v>
      </c>
      <c r="B210" s="4" t="s">
        <v>1004</v>
      </c>
      <c r="C210" s="4" t="s">
        <v>199</v>
      </c>
      <c r="D210" s="39" t="b">
        <f>+A210='[2]PT CUT Bs'!$C240</f>
        <v>0</v>
      </c>
    </row>
    <row r="211" spans="1:4">
      <c r="A211" s="3">
        <v>831</v>
      </c>
      <c r="B211" s="4" t="s">
        <v>1005</v>
      </c>
      <c r="C211" s="4" t="s">
        <v>200</v>
      </c>
      <c r="D211" s="39" t="b">
        <f>+A211='[2]PT CUT Bs'!$C241</f>
        <v>0</v>
      </c>
    </row>
    <row r="212" spans="1:4">
      <c r="A212" s="3">
        <v>862</v>
      </c>
      <c r="B212" s="4" t="s">
        <v>1006</v>
      </c>
      <c r="C212" s="4" t="s">
        <v>201</v>
      </c>
      <c r="D212" s="39" t="b">
        <f>+A212='[2]PT CUT Bs'!$C242</f>
        <v>0</v>
      </c>
    </row>
    <row r="213" spans="1:4">
      <c r="A213" s="3">
        <v>865</v>
      </c>
      <c r="B213" s="4" t="s">
        <v>1007</v>
      </c>
      <c r="C213" s="4" t="s">
        <v>202</v>
      </c>
      <c r="D213" s="39" t="b">
        <f>+A213='[2]PT CUT Bs'!$C243</f>
        <v>0</v>
      </c>
    </row>
    <row r="214" spans="1:4">
      <c r="A214" s="3">
        <v>867</v>
      </c>
      <c r="B214" s="4" t="s">
        <v>1008</v>
      </c>
      <c r="C214" s="4" t="s">
        <v>203</v>
      </c>
      <c r="D214" s="39" t="b">
        <f>+A214='[2]PT CUT Bs'!$C245</f>
        <v>0</v>
      </c>
    </row>
    <row r="215" spans="1:4">
      <c r="A215" s="3">
        <v>901</v>
      </c>
      <c r="B215" s="4" t="s">
        <v>1009</v>
      </c>
      <c r="C215" s="64" t="s">
        <v>204</v>
      </c>
      <c r="D215" s="39" t="b">
        <f>+A215='[2]PT CUT Bs'!$C246</f>
        <v>0</v>
      </c>
    </row>
    <row r="216" spans="1:4">
      <c r="A216" s="3">
        <v>902</v>
      </c>
      <c r="B216" s="4" t="s">
        <v>1010</v>
      </c>
      <c r="C216" s="4" t="s">
        <v>205</v>
      </c>
      <c r="D216" s="39" t="b">
        <f>+A216='[2]PT CUT Bs'!$C247</f>
        <v>0</v>
      </c>
    </row>
    <row r="217" spans="1:4">
      <c r="A217" s="3">
        <v>903</v>
      </c>
      <c r="B217" s="4" t="s">
        <v>1011</v>
      </c>
      <c r="C217" s="4" t="s">
        <v>206</v>
      </c>
      <c r="D217" s="39" t="b">
        <f>+A217='[2]PT CUT Bs'!$C248</f>
        <v>0</v>
      </c>
    </row>
    <row r="218" spans="1:4">
      <c r="A218" s="3">
        <v>904</v>
      </c>
      <c r="B218" s="4" t="s">
        <v>1012</v>
      </c>
      <c r="C218" s="4" t="s">
        <v>207</v>
      </c>
      <c r="D218" s="39" t="b">
        <f>+A218='[2]PT CUT Bs'!$C249</f>
        <v>0</v>
      </c>
    </row>
    <row r="219" spans="1:4">
      <c r="A219" s="3">
        <v>905</v>
      </c>
      <c r="B219" s="4" t="s">
        <v>1013</v>
      </c>
      <c r="C219" s="4" t="s">
        <v>208</v>
      </c>
      <c r="D219" s="39" t="b">
        <f>+A219='[2]PT CUT Bs'!$C250</f>
        <v>0</v>
      </c>
    </row>
    <row r="220" spans="1:4">
      <c r="A220" s="3">
        <v>906</v>
      </c>
      <c r="B220" s="4" t="s">
        <v>1014</v>
      </c>
      <c r="C220" s="4" t="s">
        <v>209</v>
      </c>
      <c r="D220" s="39" t="b">
        <f>+A220='[2]PT CUT Bs'!$C251</f>
        <v>0</v>
      </c>
    </row>
    <row r="221" spans="1:4">
      <c r="A221" s="3">
        <v>907</v>
      </c>
      <c r="B221" s="4" t="s">
        <v>1015</v>
      </c>
      <c r="C221" s="4" t="s">
        <v>210</v>
      </c>
      <c r="D221" s="39" t="b">
        <f>+A221='[2]PT CUT Bs'!$C252</f>
        <v>0</v>
      </c>
    </row>
    <row r="222" spans="1:4">
      <c r="A222" s="3">
        <v>908</v>
      </c>
      <c r="B222" s="4" t="s">
        <v>1016</v>
      </c>
      <c r="C222" s="4" t="s">
        <v>211</v>
      </c>
      <c r="D222" s="39" t="b">
        <f>+A222='[2]PT CUT Bs'!$C253</f>
        <v>0</v>
      </c>
    </row>
    <row r="223" spans="1:4">
      <c r="A223" s="3">
        <v>909</v>
      </c>
      <c r="B223" s="4" t="s">
        <v>1017</v>
      </c>
      <c r="C223" s="4" t="s">
        <v>212</v>
      </c>
      <c r="D223" s="39" t="b">
        <f>+A223='[2]PT CUT Bs'!$C254</f>
        <v>0</v>
      </c>
    </row>
    <row r="224" spans="1:4">
      <c r="A224" s="3">
        <v>951</v>
      </c>
      <c r="B224" s="4" t="s">
        <v>1018</v>
      </c>
      <c r="C224" s="4" t="s">
        <v>213</v>
      </c>
      <c r="D224" s="39" t="b">
        <f>+A224='[2]PT CUT Bs'!$C256</f>
        <v>0</v>
      </c>
    </row>
    <row r="225" spans="1:4">
      <c r="A225" s="3">
        <v>999</v>
      </c>
      <c r="B225" s="4" t="s">
        <v>1423</v>
      </c>
      <c r="C225" s="4" t="s">
        <v>214</v>
      </c>
      <c r="D225" s="39" t="b">
        <f>+A225='[2]PT CUT Bs'!$C257</f>
        <v>0</v>
      </c>
    </row>
    <row r="226" spans="1:4">
      <c r="A226" s="3">
        <v>1101</v>
      </c>
      <c r="B226" s="4" t="s">
        <v>1019</v>
      </c>
      <c r="C226" s="4" t="s">
        <v>215</v>
      </c>
      <c r="D226" s="39" t="b">
        <f>+A226='[2]PT CUT Bs'!$C258</f>
        <v>0</v>
      </c>
    </row>
    <row r="227" spans="1:4">
      <c r="A227" s="3">
        <v>1102</v>
      </c>
      <c r="B227" s="4" t="s">
        <v>1020</v>
      </c>
      <c r="C227" s="4" t="s">
        <v>216</v>
      </c>
      <c r="D227" s="39" t="b">
        <f>+A227='[2]PT CUT Bs'!$C259</f>
        <v>0</v>
      </c>
    </row>
    <row r="228" spans="1:4">
      <c r="A228" s="3">
        <v>1103</v>
      </c>
      <c r="B228" s="4" t="s">
        <v>1021</v>
      </c>
      <c r="C228" s="4" t="s">
        <v>217</v>
      </c>
      <c r="D228" s="39" t="b">
        <f>+A228='[2]PT CUT Bs'!$C260</f>
        <v>0</v>
      </c>
    </row>
    <row r="229" spans="1:4">
      <c r="A229" s="3">
        <v>1104</v>
      </c>
      <c r="B229" s="4" t="s">
        <v>1022</v>
      </c>
      <c r="C229" s="4" t="s">
        <v>218</v>
      </c>
      <c r="D229" s="39" t="b">
        <f>+A229='[2]PT CUT Bs'!$C261</f>
        <v>0</v>
      </c>
    </row>
    <row r="230" spans="1:4">
      <c r="A230" s="3">
        <v>1105</v>
      </c>
      <c r="B230" s="4" t="s">
        <v>1023</v>
      </c>
      <c r="C230" s="4" t="s">
        <v>219</v>
      </c>
      <c r="D230" s="39" t="b">
        <f>+A230='[2]PT CUT Bs'!$C262</f>
        <v>0</v>
      </c>
    </row>
    <row r="231" spans="1:4">
      <c r="A231" s="3">
        <v>1106</v>
      </c>
      <c r="B231" s="4" t="s">
        <v>1024</v>
      </c>
      <c r="C231" s="4" t="s">
        <v>220</v>
      </c>
      <c r="D231" s="39" t="b">
        <f>+A231='[2]PT CUT Bs'!$C263</f>
        <v>0</v>
      </c>
    </row>
    <row r="232" spans="1:4">
      <c r="A232" s="3">
        <v>1107</v>
      </c>
      <c r="B232" s="4" t="s">
        <v>1025</v>
      </c>
      <c r="C232" s="4" t="s">
        <v>221</v>
      </c>
      <c r="D232" s="39" t="b">
        <f>+A232='[2]PT CUT Bs'!$C264</f>
        <v>0</v>
      </c>
    </row>
    <row r="233" spans="1:4">
      <c r="A233" s="3">
        <v>1108</v>
      </c>
      <c r="B233" s="4" t="s">
        <v>1026</v>
      </c>
      <c r="C233" s="4" t="s">
        <v>222</v>
      </c>
      <c r="D233" s="39" t="b">
        <f>+A233='[2]PT CUT Bs'!$C265</f>
        <v>0</v>
      </c>
    </row>
    <row r="234" spans="1:4">
      <c r="A234" s="3">
        <v>1109</v>
      </c>
      <c r="B234" s="4" t="s">
        <v>1027</v>
      </c>
      <c r="C234" s="4" t="s">
        <v>223</v>
      </c>
      <c r="D234" s="39" t="b">
        <f>+A234='[2]PT CUT Bs'!$C266</f>
        <v>0</v>
      </c>
    </row>
    <row r="235" spans="1:4">
      <c r="A235" s="3">
        <v>1110</v>
      </c>
      <c r="B235" s="4" t="s">
        <v>1028</v>
      </c>
      <c r="C235" s="4" t="s">
        <v>224</v>
      </c>
      <c r="D235" s="39" t="b">
        <f>+A235='[2]PT CUT Bs'!$C267</f>
        <v>0</v>
      </c>
    </row>
    <row r="236" spans="1:4">
      <c r="A236" s="3">
        <v>1111</v>
      </c>
      <c r="B236" s="4" t="s">
        <v>1029</v>
      </c>
      <c r="C236" s="4" t="s">
        <v>225</v>
      </c>
      <c r="D236" s="39" t="b">
        <f>+A236='[2]PT CUT Bs'!$C268</f>
        <v>0</v>
      </c>
    </row>
    <row r="237" spans="1:4">
      <c r="A237" s="3">
        <v>1112</v>
      </c>
      <c r="B237" s="4" t="s">
        <v>1030</v>
      </c>
      <c r="C237" s="4" t="s">
        <v>226</v>
      </c>
      <c r="D237" s="39" t="b">
        <f>+A237='[2]PT CUT Bs'!$C269</f>
        <v>0</v>
      </c>
    </row>
    <row r="238" spans="1:4">
      <c r="A238" s="3">
        <v>1113</v>
      </c>
      <c r="B238" s="4" t="s">
        <v>1031</v>
      </c>
      <c r="C238" s="4" t="s">
        <v>227</v>
      </c>
      <c r="D238" s="39" t="b">
        <f>+A238='[2]PT CUT Bs'!$C270</f>
        <v>0</v>
      </c>
    </row>
    <row r="239" spans="1:4">
      <c r="A239" s="3">
        <v>1114</v>
      </c>
      <c r="B239" s="4" t="s">
        <v>1032</v>
      </c>
      <c r="C239" s="4" t="s">
        <v>1392</v>
      </c>
      <c r="D239" s="39" t="b">
        <f>+A239='[2]PT CUT Bs'!$C271</f>
        <v>0</v>
      </c>
    </row>
    <row r="240" spans="1:4">
      <c r="A240" s="3">
        <v>1115</v>
      </c>
      <c r="B240" s="4" t="s">
        <v>1033</v>
      </c>
      <c r="C240" s="4" t="s">
        <v>228</v>
      </c>
      <c r="D240" s="39" t="b">
        <f>+A240='[2]PT CUT Bs'!$C272</f>
        <v>0</v>
      </c>
    </row>
    <row r="241" spans="1:4">
      <c r="A241" s="3">
        <v>1116</v>
      </c>
      <c r="B241" s="4" t="s">
        <v>1034</v>
      </c>
      <c r="C241" s="4" t="s">
        <v>229</v>
      </c>
      <c r="D241" s="39" t="b">
        <f>+A241='[2]PT CUT Bs'!$C273</f>
        <v>0</v>
      </c>
    </row>
    <row r="242" spans="1:4">
      <c r="A242" s="3">
        <v>1117</v>
      </c>
      <c r="B242" s="4" t="s">
        <v>1035</v>
      </c>
      <c r="C242" s="4" t="s">
        <v>230</v>
      </c>
      <c r="D242" s="39" t="b">
        <f>+A242='[2]PT CUT Bs'!$C274</f>
        <v>0</v>
      </c>
    </row>
    <row r="243" spans="1:4">
      <c r="A243" s="3">
        <v>1118</v>
      </c>
      <c r="B243" s="4" t="s">
        <v>1036</v>
      </c>
      <c r="C243" s="4" t="s">
        <v>231</v>
      </c>
      <c r="D243" s="39" t="b">
        <f>+A243='[2]PT CUT Bs'!$C275</f>
        <v>0</v>
      </c>
    </row>
    <row r="244" spans="1:4">
      <c r="A244" s="3">
        <v>1119</v>
      </c>
      <c r="B244" s="4" t="s">
        <v>1037</v>
      </c>
      <c r="C244" s="4" t="s">
        <v>232</v>
      </c>
      <c r="D244" s="39" t="b">
        <f>+A244='[2]PT CUT Bs'!$C276</f>
        <v>0</v>
      </c>
    </row>
    <row r="245" spans="1:4">
      <c r="A245" s="3">
        <v>1120</v>
      </c>
      <c r="B245" s="4" t="s">
        <v>1038</v>
      </c>
      <c r="C245" s="4" t="s">
        <v>233</v>
      </c>
      <c r="D245" s="39" t="b">
        <f>+A245='[2]PT CUT Bs'!$C277</f>
        <v>0</v>
      </c>
    </row>
    <row r="246" spans="1:4">
      <c r="A246" s="3">
        <v>1121</v>
      </c>
      <c r="B246" s="4" t="s">
        <v>1039</v>
      </c>
      <c r="C246" s="4" t="s">
        <v>234</v>
      </c>
      <c r="D246" s="39" t="b">
        <f>+A246='[2]PT CUT Bs'!$C278</f>
        <v>0</v>
      </c>
    </row>
    <row r="247" spans="1:4">
      <c r="A247" s="3">
        <v>1122</v>
      </c>
      <c r="B247" s="4" t="s">
        <v>1040</v>
      </c>
      <c r="C247" s="4" t="s">
        <v>235</v>
      </c>
      <c r="D247" s="39" t="b">
        <f>+A247='[2]PT CUT Bs'!$C279</f>
        <v>0</v>
      </c>
    </row>
    <row r="248" spans="1:4">
      <c r="A248" s="3">
        <v>1123</v>
      </c>
      <c r="B248" s="4" t="s">
        <v>1041</v>
      </c>
      <c r="C248" s="4" t="s">
        <v>236</v>
      </c>
      <c r="D248" s="39" t="b">
        <f>+A248='[2]PT CUT Bs'!$C280</f>
        <v>0</v>
      </c>
    </row>
    <row r="249" spans="1:4">
      <c r="A249" s="3">
        <v>1124</v>
      </c>
      <c r="B249" s="4" t="s">
        <v>1042</v>
      </c>
      <c r="C249" s="4" t="s">
        <v>237</v>
      </c>
      <c r="D249" s="39" t="b">
        <f>+A249='[2]PT CUT Bs'!$C281</f>
        <v>0</v>
      </c>
    </row>
    <row r="250" spans="1:4">
      <c r="A250" s="3">
        <v>1125</v>
      </c>
      <c r="B250" s="4" t="s">
        <v>1043</v>
      </c>
      <c r="C250" s="4" t="s">
        <v>238</v>
      </c>
      <c r="D250" s="39" t="b">
        <f>+A250='[2]PT CUT Bs'!$C282</f>
        <v>0</v>
      </c>
    </row>
    <row r="251" spans="1:4">
      <c r="A251" s="3">
        <v>1126</v>
      </c>
      <c r="B251" s="4" t="s">
        <v>1044</v>
      </c>
      <c r="C251" s="4" t="s">
        <v>239</v>
      </c>
      <c r="D251" s="39" t="b">
        <f>+A251='[2]PT CUT Bs'!$C283</f>
        <v>0</v>
      </c>
    </row>
    <row r="252" spans="1:4">
      <c r="A252" s="3">
        <v>1127</v>
      </c>
      <c r="B252" s="4" t="s">
        <v>1045</v>
      </c>
      <c r="C252" s="4" t="s">
        <v>240</v>
      </c>
      <c r="D252" s="39" t="b">
        <f>+A252='[2]PT CUT Bs'!$C284</f>
        <v>0</v>
      </c>
    </row>
    <row r="253" spans="1:4">
      <c r="A253" s="3">
        <v>1128</v>
      </c>
      <c r="B253" s="4" t="s">
        <v>1046</v>
      </c>
      <c r="C253" s="4" t="s">
        <v>241</v>
      </c>
      <c r="D253" s="39" t="b">
        <f>+A253='[2]PT CUT Bs'!$C285</f>
        <v>0</v>
      </c>
    </row>
    <row r="254" spans="1:4">
      <c r="A254" s="3">
        <v>1129</v>
      </c>
      <c r="B254" s="4" t="s">
        <v>1047</v>
      </c>
      <c r="C254" s="4" t="s">
        <v>242</v>
      </c>
      <c r="D254" s="39" t="b">
        <f>+A254='[2]PT CUT Bs'!$C286</f>
        <v>0</v>
      </c>
    </row>
    <row r="255" spans="1:4">
      <c r="A255" s="3">
        <v>1201</v>
      </c>
      <c r="B255" s="4" t="s">
        <v>1048</v>
      </c>
      <c r="C255" s="4" t="s">
        <v>243</v>
      </c>
      <c r="D255" s="39" t="b">
        <f>+A255='[2]PT CUT Bs'!$C287</f>
        <v>0</v>
      </c>
    </row>
    <row r="256" spans="1:4">
      <c r="A256" s="3">
        <v>1202</v>
      </c>
      <c r="B256" s="4" t="s">
        <v>1049</v>
      </c>
      <c r="C256" s="4" t="s">
        <v>244</v>
      </c>
      <c r="D256" s="39" t="b">
        <f>+A256='[2]PT CUT Bs'!$C288</f>
        <v>0</v>
      </c>
    </row>
    <row r="257" spans="1:4">
      <c r="A257" s="3">
        <v>1203</v>
      </c>
      <c r="B257" s="4" t="s">
        <v>1050</v>
      </c>
      <c r="C257" s="4" t="s">
        <v>245</v>
      </c>
      <c r="D257" s="39" t="b">
        <f>+A257='[2]PT CUT Bs'!$C289</f>
        <v>0</v>
      </c>
    </row>
    <row r="258" spans="1:4">
      <c r="A258" s="3">
        <v>1204</v>
      </c>
      <c r="B258" s="4" t="s">
        <v>1051</v>
      </c>
      <c r="C258" s="4" t="s">
        <v>246</v>
      </c>
      <c r="D258" s="39" t="b">
        <f>+A258='[2]PT CUT Bs'!$C290</f>
        <v>0</v>
      </c>
    </row>
    <row r="259" spans="1:4">
      <c r="A259" s="3">
        <v>1205</v>
      </c>
      <c r="B259" s="4" t="s">
        <v>1052</v>
      </c>
      <c r="C259" s="4" t="s">
        <v>247</v>
      </c>
      <c r="D259" s="39" t="b">
        <f>+A259='[2]PT CUT Bs'!$C291</f>
        <v>0</v>
      </c>
    </row>
    <row r="260" spans="1:4">
      <c r="A260" s="3">
        <v>1206</v>
      </c>
      <c r="B260" s="4" t="s">
        <v>1053</v>
      </c>
      <c r="C260" s="4" t="s">
        <v>248</v>
      </c>
      <c r="D260" s="39" t="b">
        <f>+A260='[2]PT CUT Bs'!$C292</f>
        <v>0</v>
      </c>
    </row>
    <row r="261" spans="1:4">
      <c r="A261" s="3">
        <v>1207</v>
      </c>
      <c r="B261" s="4" t="s">
        <v>1054</v>
      </c>
      <c r="C261" s="4" t="s">
        <v>249</v>
      </c>
      <c r="D261" s="39" t="b">
        <f>+A261='[2]PT CUT Bs'!$C293</f>
        <v>0</v>
      </c>
    </row>
    <row r="262" spans="1:4">
      <c r="A262" s="3">
        <v>1208</v>
      </c>
      <c r="B262" s="4" t="s">
        <v>1055</v>
      </c>
      <c r="C262" s="4" t="s">
        <v>250</v>
      </c>
      <c r="D262" s="39" t="b">
        <f>+A262='[2]PT CUT Bs'!$C294</f>
        <v>0</v>
      </c>
    </row>
    <row r="263" spans="1:4">
      <c r="A263" s="3">
        <v>1209</v>
      </c>
      <c r="B263" s="4" t="s">
        <v>1056</v>
      </c>
      <c r="C263" s="4" t="s">
        <v>251</v>
      </c>
      <c r="D263" s="39" t="b">
        <f>+A263='[2]PT CUT Bs'!$C295</f>
        <v>0</v>
      </c>
    </row>
    <row r="264" spans="1:4">
      <c r="A264" s="3">
        <v>1210</v>
      </c>
      <c r="B264" s="4" t="s">
        <v>1057</v>
      </c>
      <c r="C264" s="4" t="s">
        <v>252</v>
      </c>
      <c r="D264" s="39" t="b">
        <f>+A264='[2]PT CUT Bs'!$C296</f>
        <v>0</v>
      </c>
    </row>
    <row r="265" spans="1:4">
      <c r="A265" s="3">
        <v>1211</v>
      </c>
      <c r="B265" s="4" t="s">
        <v>1058</v>
      </c>
      <c r="C265" s="4" t="s">
        <v>253</v>
      </c>
      <c r="D265" s="39" t="b">
        <f>+A265='[2]PT CUT Bs'!$C297</f>
        <v>0</v>
      </c>
    </row>
    <row r="266" spans="1:4">
      <c r="A266" s="3">
        <v>1212</v>
      </c>
      <c r="B266" s="4" t="s">
        <v>1059</v>
      </c>
      <c r="C266" s="4" t="s">
        <v>254</v>
      </c>
      <c r="D266" s="39" t="b">
        <f>+A266='[2]PT CUT Bs'!$C298</f>
        <v>0</v>
      </c>
    </row>
    <row r="267" spans="1:4">
      <c r="A267" s="3">
        <v>1213</v>
      </c>
      <c r="B267" s="4" t="s">
        <v>1060</v>
      </c>
      <c r="C267" s="4" t="s">
        <v>255</v>
      </c>
      <c r="D267" s="39" t="b">
        <f>+A267='[2]PT CUT Bs'!$C299</f>
        <v>0</v>
      </c>
    </row>
    <row r="268" spans="1:4">
      <c r="A268" s="3">
        <v>1214</v>
      </c>
      <c r="B268" s="4" t="s">
        <v>1061</v>
      </c>
      <c r="C268" s="4" t="s">
        <v>256</v>
      </c>
      <c r="D268" s="39" t="b">
        <f>+A268='[2]PT CUT Bs'!$C300</f>
        <v>0</v>
      </c>
    </row>
    <row r="269" spans="1:4">
      <c r="A269" s="3">
        <v>1215</v>
      </c>
      <c r="B269" s="4" t="s">
        <v>1062</v>
      </c>
      <c r="C269" s="4" t="s">
        <v>257</v>
      </c>
      <c r="D269" s="39" t="b">
        <f>+A269='[2]PT CUT Bs'!$C301</f>
        <v>0</v>
      </c>
    </row>
    <row r="270" spans="1:4">
      <c r="A270" s="3">
        <v>1216</v>
      </c>
      <c r="B270" s="4" t="s">
        <v>1063</v>
      </c>
      <c r="C270" s="4" t="s">
        <v>258</v>
      </c>
      <c r="D270" s="39" t="b">
        <f>+A270='[2]PT CUT Bs'!$C302</f>
        <v>0</v>
      </c>
    </row>
    <row r="271" spans="1:4">
      <c r="A271" s="3">
        <v>1217</v>
      </c>
      <c r="B271" s="4" t="s">
        <v>1064</v>
      </c>
      <c r="C271" s="4" t="s">
        <v>259</v>
      </c>
      <c r="D271" s="39" t="b">
        <f>+A271='[2]PT CUT Bs'!$C303</f>
        <v>0</v>
      </c>
    </row>
    <row r="272" spans="1:4">
      <c r="A272" s="3">
        <v>1218</v>
      </c>
      <c r="B272" s="4" t="s">
        <v>1065</v>
      </c>
      <c r="C272" s="4" t="s">
        <v>260</v>
      </c>
      <c r="D272" s="39" t="b">
        <f>+A272='[2]PT CUT Bs'!$C304</f>
        <v>0</v>
      </c>
    </row>
    <row r="273" spans="1:4">
      <c r="A273" s="3">
        <v>1219</v>
      </c>
      <c r="B273" s="4" t="s">
        <v>1066</v>
      </c>
      <c r="C273" s="4" t="s">
        <v>261</v>
      </c>
      <c r="D273" s="39" t="b">
        <f>+A273='[2]PT CUT Bs'!$C305</f>
        <v>0</v>
      </c>
    </row>
    <row r="274" spans="1:4">
      <c r="A274" s="3">
        <v>1220</v>
      </c>
      <c r="B274" s="4" t="s">
        <v>1067</v>
      </c>
      <c r="C274" s="4" t="s">
        <v>262</v>
      </c>
      <c r="D274" s="39" t="b">
        <f>+A274='[2]PT CUT Bs'!$C306</f>
        <v>0</v>
      </c>
    </row>
    <row r="275" spans="1:4">
      <c r="A275" s="3">
        <v>1221</v>
      </c>
      <c r="B275" s="4" t="s">
        <v>1068</v>
      </c>
      <c r="C275" s="4" t="s">
        <v>263</v>
      </c>
      <c r="D275" s="39" t="b">
        <f>+A275='[2]PT CUT Bs'!$C307</f>
        <v>0</v>
      </c>
    </row>
    <row r="276" spans="1:4">
      <c r="A276" s="3">
        <v>1222</v>
      </c>
      <c r="B276" s="4" t="s">
        <v>1069</v>
      </c>
      <c r="C276" s="4" t="s">
        <v>264</v>
      </c>
      <c r="D276" s="39" t="b">
        <f>+A276='[2]PT CUT Bs'!$C308</f>
        <v>0</v>
      </c>
    </row>
    <row r="277" spans="1:4">
      <c r="A277" s="3">
        <v>1223</v>
      </c>
      <c r="B277" s="4" t="s">
        <v>1070</v>
      </c>
      <c r="C277" s="4" t="s">
        <v>265</v>
      </c>
      <c r="D277" s="39" t="b">
        <f>+A277='[2]PT CUT Bs'!$C309</f>
        <v>0</v>
      </c>
    </row>
    <row r="278" spans="1:4">
      <c r="A278" s="3">
        <v>1224</v>
      </c>
      <c r="B278" s="4" t="s">
        <v>1071</v>
      </c>
      <c r="C278" s="4" t="s">
        <v>266</v>
      </c>
      <c r="D278" s="39" t="b">
        <f>+A278='[2]PT CUT Bs'!$C310</f>
        <v>0</v>
      </c>
    </row>
    <row r="279" spans="1:4">
      <c r="A279" s="3">
        <v>1225</v>
      </c>
      <c r="B279" s="4" t="s">
        <v>1072</v>
      </c>
      <c r="C279" s="4" t="s">
        <v>267</v>
      </c>
      <c r="D279" s="39" t="b">
        <f>+A279='[2]PT CUT Bs'!$C311</f>
        <v>0</v>
      </c>
    </row>
    <row r="280" spans="1:4">
      <c r="A280" s="3">
        <v>1226</v>
      </c>
      <c r="B280" s="4" t="s">
        <v>1073</v>
      </c>
      <c r="C280" s="4" t="s">
        <v>268</v>
      </c>
      <c r="D280" s="39" t="b">
        <f>+A280='[2]PT CUT Bs'!$C312</f>
        <v>0</v>
      </c>
    </row>
    <row r="281" spans="1:4">
      <c r="A281" s="3">
        <v>1227</v>
      </c>
      <c r="B281" s="4" t="s">
        <v>1074</v>
      </c>
      <c r="C281" s="4" t="s">
        <v>269</v>
      </c>
      <c r="D281" s="39" t="b">
        <f>+A281='[2]PT CUT Bs'!$C313</f>
        <v>0</v>
      </c>
    </row>
    <row r="282" spans="1:4">
      <c r="A282" s="3">
        <v>1228</v>
      </c>
      <c r="B282" s="4" t="s">
        <v>1075</v>
      </c>
      <c r="C282" s="4" t="s">
        <v>270</v>
      </c>
      <c r="D282" s="39" t="b">
        <f>+A282='[2]PT CUT Bs'!$C314</f>
        <v>0</v>
      </c>
    </row>
    <row r="283" spans="1:4">
      <c r="A283" s="3">
        <v>1229</v>
      </c>
      <c r="B283" s="4" t="s">
        <v>1076</v>
      </c>
      <c r="C283" s="4" t="s">
        <v>271</v>
      </c>
      <c r="D283" s="39" t="b">
        <f>+A283='[2]PT CUT Bs'!$C315</f>
        <v>0</v>
      </c>
    </row>
    <row r="284" spans="1:4">
      <c r="A284" s="3">
        <v>1230</v>
      </c>
      <c r="B284" s="4" t="s">
        <v>1077</v>
      </c>
      <c r="C284" s="4" t="s">
        <v>272</v>
      </c>
      <c r="D284" s="39" t="b">
        <f>+A284='[2]PT CUT Bs'!$C316</f>
        <v>0</v>
      </c>
    </row>
    <row r="285" spans="1:4">
      <c r="A285" s="3">
        <v>1231</v>
      </c>
      <c r="B285" s="4" t="s">
        <v>1078</v>
      </c>
      <c r="C285" s="4" t="s">
        <v>273</v>
      </c>
      <c r="D285" s="39" t="b">
        <f>+A285='[2]PT CUT Bs'!$C317</f>
        <v>0</v>
      </c>
    </row>
    <row r="286" spans="1:4">
      <c r="A286" s="3">
        <v>1232</v>
      </c>
      <c r="B286" s="4" t="s">
        <v>1079</v>
      </c>
      <c r="C286" s="4" t="s">
        <v>274</v>
      </c>
      <c r="D286" s="39" t="b">
        <f>+A286='[2]PT CUT Bs'!$C318</f>
        <v>0</v>
      </c>
    </row>
    <row r="287" spans="1:4">
      <c r="A287" s="3">
        <v>1233</v>
      </c>
      <c r="B287" s="4" t="s">
        <v>1080</v>
      </c>
      <c r="C287" s="4" t="s">
        <v>275</v>
      </c>
      <c r="D287" s="39" t="b">
        <f>+A287='[2]PT CUT Bs'!$C319</f>
        <v>0</v>
      </c>
    </row>
    <row r="288" spans="1:4">
      <c r="A288" s="3">
        <v>1234</v>
      </c>
      <c r="B288" s="4" t="s">
        <v>1081</v>
      </c>
      <c r="C288" s="4" t="s">
        <v>276</v>
      </c>
      <c r="D288" s="39" t="b">
        <f>+A288='[2]PT CUT Bs'!$C320</f>
        <v>0</v>
      </c>
    </row>
    <row r="289" spans="1:4">
      <c r="A289" s="3">
        <v>1235</v>
      </c>
      <c r="B289" s="4" t="s">
        <v>1082</v>
      </c>
      <c r="C289" s="4" t="s">
        <v>277</v>
      </c>
      <c r="D289" s="39" t="b">
        <f>+A289='[2]PT CUT Bs'!$C321</f>
        <v>0</v>
      </c>
    </row>
    <row r="290" spans="1:4">
      <c r="A290" s="3">
        <v>1236</v>
      </c>
      <c r="B290" s="4" t="s">
        <v>1083</v>
      </c>
      <c r="C290" s="4" t="s">
        <v>278</v>
      </c>
      <c r="D290" s="39" t="b">
        <f>+A290='[2]PT CUT Bs'!$C322</f>
        <v>0</v>
      </c>
    </row>
    <row r="291" spans="1:4">
      <c r="A291" s="3">
        <v>1237</v>
      </c>
      <c r="B291" s="4" t="s">
        <v>1084</v>
      </c>
      <c r="C291" s="4" t="s">
        <v>279</v>
      </c>
      <c r="D291" s="39" t="b">
        <f>+A291='[2]PT CUT Bs'!$C323</f>
        <v>0</v>
      </c>
    </row>
    <row r="292" spans="1:4">
      <c r="A292" s="3">
        <v>1238</v>
      </c>
      <c r="B292" s="4" t="s">
        <v>1085</v>
      </c>
      <c r="C292" s="4" t="s">
        <v>280</v>
      </c>
      <c r="D292" s="39" t="b">
        <f>+A292='[2]PT CUT Bs'!$C324</f>
        <v>0</v>
      </c>
    </row>
    <row r="293" spans="1:4">
      <c r="A293" s="3">
        <v>1239</v>
      </c>
      <c r="B293" s="4" t="s">
        <v>1086</v>
      </c>
      <c r="C293" s="4" t="s">
        <v>281</v>
      </c>
      <c r="D293" s="39" t="b">
        <f>+A293='[2]PT CUT Bs'!$C325</f>
        <v>0</v>
      </c>
    </row>
    <row r="294" spans="1:4">
      <c r="A294" s="3">
        <v>1240</v>
      </c>
      <c r="B294" s="4" t="s">
        <v>1087</v>
      </c>
      <c r="C294" s="4" t="s">
        <v>282</v>
      </c>
      <c r="D294" s="39" t="b">
        <f>+A294='[2]PT CUT Bs'!$C326</f>
        <v>0</v>
      </c>
    </row>
    <row r="295" spans="1:4">
      <c r="A295" s="3">
        <v>1241</v>
      </c>
      <c r="B295" s="4" t="s">
        <v>1088</v>
      </c>
      <c r="C295" s="4" t="s">
        <v>283</v>
      </c>
      <c r="D295" s="39" t="b">
        <f>+A295='[2]PT CUT Bs'!$C327</f>
        <v>0</v>
      </c>
    </row>
    <row r="296" spans="1:4">
      <c r="A296" s="3">
        <v>1242</v>
      </c>
      <c r="B296" s="4" t="s">
        <v>1089</v>
      </c>
      <c r="C296" s="4" t="s">
        <v>284</v>
      </c>
      <c r="D296" s="39" t="b">
        <f>+A296='[2]PT CUT Bs'!$C328</f>
        <v>0</v>
      </c>
    </row>
    <row r="297" spans="1:4">
      <c r="A297" s="3">
        <v>1243</v>
      </c>
      <c r="B297" s="4" t="s">
        <v>1090</v>
      </c>
      <c r="C297" s="4" t="s">
        <v>285</v>
      </c>
      <c r="D297" s="39" t="b">
        <f>+A297='[2]PT CUT Bs'!$C329</f>
        <v>0</v>
      </c>
    </row>
    <row r="298" spans="1:4">
      <c r="A298" s="3">
        <v>1244</v>
      </c>
      <c r="B298" s="4" t="s">
        <v>1091</v>
      </c>
      <c r="C298" s="4" t="s">
        <v>286</v>
      </c>
      <c r="D298" s="39" t="b">
        <f>+A298='[2]PT CUT Bs'!$C330</f>
        <v>0</v>
      </c>
    </row>
    <row r="299" spans="1:4">
      <c r="A299" s="3">
        <v>1245</v>
      </c>
      <c r="B299" s="4" t="s">
        <v>1092</v>
      </c>
      <c r="C299" s="4" t="s">
        <v>287</v>
      </c>
      <c r="D299" s="39" t="b">
        <f>+A299='[2]PT CUT Bs'!$C331</f>
        <v>0</v>
      </c>
    </row>
    <row r="300" spans="1:4">
      <c r="A300" s="3">
        <v>1246</v>
      </c>
      <c r="B300" s="4" t="s">
        <v>1093</v>
      </c>
      <c r="C300" s="4" t="s">
        <v>288</v>
      </c>
      <c r="D300" s="39" t="b">
        <f>+A300='[2]PT CUT Bs'!$C332</f>
        <v>0</v>
      </c>
    </row>
    <row r="301" spans="1:4">
      <c r="A301" s="3">
        <v>1247</v>
      </c>
      <c r="B301" s="4" t="s">
        <v>1094</v>
      </c>
      <c r="C301" s="4" t="s">
        <v>289</v>
      </c>
      <c r="D301" s="39" t="b">
        <f>+A301='[2]PT CUT Bs'!$C333</f>
        <v>0</v>
      </c>
    </row>
    <row r="302" spans="1:4">
      <c r="A302" s="3">
        <v>1248</v>
      </c>
      <c r="B302" s="4" t="s">
        <v>1095</v>
      </c>
      <c r="C302" s="4" t="s">
        <v>290</v>
      </c>
      <c r="D302" s="39" t="b">
        <f>+A302='[2]PT CUT Bs'!$C334</f>
        <v>0</v>
      </c>
    </row>
    <row r="303" spans="1:4">
      <c r="A303" s="3">
        <v>1249</v>
      </c>
      <c r="B303" s="4" t="s">
        <v>1096</v>
      </c>
      <c r="C303" s="4" t="s">
        <v>291</v>
      </c>
      <c r="D303" s="39" t="b">
        <f>+A303='[2]PT CUT Bs'!$C335</f>
        <v>0</v>
      </c>
    </row>
    <row r="304" spans="1:4">
      <c r="A304" s="3">
        <v>1250</v>
      </c>
      <c r="B304" s="4" t="s">
        <v>1097</v>
      </c>
      <c r="C304" s="4" t="s">
        <v>292</v>
      </c>
      <c r="D304" s="39" t="b">
        <f>+A304='[2]PT CUT Bs'!$C336</f>
        <v>0</v>
      </c>
    </row>
    <row r="305" spans="1:4">
      <c r="A305" s="3">
        <v>1251</v>
      </c>
      <c r="B305" s="4" t="s">
        <v>1098</v>
      </c>
      <c r="C305" s="4" t="s">
        <v>293</v>
      </c>
      <c r="D305" s="39" t="b">
        <f>+A305='[2]PT CUT Bs'!$C337</f>
        <v>0</v>
      </c>
    </row>
    <row r="306" spans="1:4">
      <c r="A306" s="3">
        <v>1252</v>
      </c>
      <c r="B306" s="4" t="s">
        <v>1099</v>
      </c>
      <c r="C306" s="4" t="s">
        <v>294</v>
      </c>
      <c r="D306" s="39" t="b">
        <f>+A306='[2]PT CUT Bs'!$C338</f>
        <v>0</v>
      </c>
    </row>
    <row r="307" spans="1:4">
      <c r="A307" s="3">
        <v>1253</v>
      </c>
      <c r="B307" s="4" t="s">
        <v>1100</v>
      </c>
      <c r="C307" s="4" t="s">
        <v>295</v>
      </c>
      <c r="D307" s="39" t="b">
        <f>+A307='[2]PT CUT Bs'!$C339</f>
        <v>0</v>
      </c>
    </row>
    <row r="308" spans="1:4">
      <c r="A308" s="3">
        <v>1254</v>
      </c>
      <c r="B308" s="4" t="s">
        <v>1101</v>
      </c>
      <c r="C308" s="4" t="s">
        <v>296</v>
      </c>
      <c r="D308" s="39" t="b">
        <f>+A308='[2]PT CUT Bs'!$C340</f>
        <v>0</v>
      </c>
    </row>
    <row r="309" spans="1:4">
      <c r="A309" s="3">
        <v>1255</v>
      </c>
      <c r="B309" s="4" t="s">
        <v>1102</v>
      </c>
      <c r="C309" s="4" t="s">
        <v>297</v>
      </c>
      <c r="D309" s="39" t="b">
        <f>+A309='[2]PT CUT Bs'!$C341</f>
        <v>0</v>
      </c>
    </row>
    <row r="310" spans="1:4">
      <c r="A310" s="3">
        <v>1256</v>
      </c>
      <c r="B310" s="4" t="s">
        <v>1103</v>
      </c>
      <c r="C310" s="4" t="s">
        <v>298</v>
      </c>
      <c r="D310" s="39" t="b">
        <f>+A310='[2]PT CUT Bs'!$C342</f>
        <v>0</v>
      </c>
    </row>
    <row r="311" spans="1:4">
      <c r="A311" s="3">
        <v>1257</v>
      </c>
      <c r="B311" s="4" t="s">
        <v>1104</v>
      </c>
      <c r="C311" s="4" t="s">
        <v>299</v>
      </c>
      <c r="D311" s="39" t="b">
        <f>+A311='[2]PT CUT Bs'!$C343</f>
        <v>0</v>
      </c>
    </row>
    <row r="312" spans="1:4">
      <c r="A312" s="3">
        <v>1258</v>
      </c>
      <c r="B312" s="4" t="s">
        <v>1105</v>
      </c>
      <c r="C312" s="4" t="s">
        <v>300</v>
      </c>
      <c r="D312" s="39" t="b">
        <f>+A312='[2]PT CUT Bs'!$C344</f>
        <v>0</v>
      </c>
    </row>
    <row r="313" spans="1:4">
      <c r="A313" s="3">
        <v>1259</v>
      </c>
      <c r="B313" s="4" t="s">
        <v>1106</v>
      </c>
      <c r="C313" s="4" t="s">
        <v>301</v>
      </c>
      <c r="D313" s="39" t="b">
        <f>+A313='[2]PT CUT Bs'!$C345</f>
        <v>0</v>
      </c>
    </row>
    <row r="314" spans="1:4">
      <c r="A314" s="3">
        <v>1260</v>
      </c>
      <c r="B314" s="4" t="s">
        <v>1107</v>
      </c>
      <c r="C314" s="4" t="s">
        <v>302</v>
      </c>
      <c r="D314" s="39" t="b">
        <f>+A314='[2]PT CUT Bs'!$C346</f>
        <v>0</v>
      </c>
    </row>
    <row r="315" spans="1:4">
      <c r="A315" s="3">
        <v>1261</v>
      </c>
      <c r="B315" s="4" t="s">
        <v>1108</v>
      </c>
      <c r="C315" s="4" t="s">
        <v>303</v>
      </c>
      <c r="D315" s="39" t="b">
        <f>+A315='[2]PT CUT Bs'!$C347</f>
        <v>0</v>
      </c>
    </row>
    <row r="316" spans="1:4">
      <c r="A316" s="3">
        <v>1262</v>
      </c>
      <c r="B316" s="4" t="s">
        <v>1109</v>
      </c>
      <c r="C316" s="4" t="s">
        <v>304</v>
      </c>
      <c r="D316" s="39" t="b">
        <f>+A316='[2]PT CUT Bs'!$C348</f>
        <v>0</v>
      </c>
    </row>
    <row r="317" spans="1:4">
      <c r="A317" s="3">
        <v>1263</v>
      </c>
      <c r="B317" s="4" t="s">
        <v>1110</v>
      </c>
      <c r="C317" s="4" t="s">
        <v>305</v>
      </c>
      <c r="D317" s="39" t="b">
        <f>+A317='[2]PT CUT Bs'!$C349</f>
        <v>0</v>
      </c>
    </row>
    <row r="318" spans="1:4">
      <c r="A318" s="3">
        <v>1264</v>
      </c>
      <c r="B318" s="4" t="s">
        <v>1111</v>
      </c>
      <c r="C318" s="4" t="s">
        <v>306</v>
      </c>
      <c r="D318" s="39" t="b">
        <f>+A318='[2]PT CUT Bs'!$C350</f>
        <v>0</v>
      </c>
    </row>
    <row r="319" spans="1:4">
      <c r="A319" s="3">
        <v>1265</v>
      </c>
      <c r="B319" s="4" t="s">
        <v>1112</v>
      </c>
      <c r="C319" s="4" t="s">
        <v>307</v>
      </c>
      <c r="D319" s="39" t="b">
        <f>+A319='[2]PT CUT Bs'!$C351</f>
        <v>0</v>
      </c>
    </row>
    <row r="320" spans="1:4">
      <c r="A320" s="3">
        <v>1266</v>
      </c>
      <c r="B320" s="4" t="s">
        <v>1113</v>
      </c>
      <c r="C320" s="4" t="s">
        <v>308</v>
      </c>
      <c r="D320" s="39" t="b">
        <f>+A320='[2]PT CUT Bs'!$C352</f>
        <v>0</v>
      </c>
    </row>
    <row r="321" spans="1:4">
      <c r="A321" s="3">
        <v>1267</v>
      </c>
      <c r="B321" s="4" t="s">
        <v>1114</v>
      </c>
      <c r="C321" s="4" t="s">
        <v>309</v>
      </c>
      <c r="D321" s="39" t="b">
        <f>+A321='[2]PT CUT Bs'!$C353</f>
        <v>0</v>
      </c>
    </row>
    <row r="322" spans="1:4">
      <c r="A322" s="3">
        <v>1268</v>
      </c>
      <c r="B322" s="4" t="s">
        <v>1115</v>
      </c>
      <c r="C322" s="4" t="s">
        <v>310</v>
      </c>
      <c r="D322" s="39" t="b">
        <f>+A322='[2]PT CUT Bs'!$C354</f>
        <v>0</v>
      </c>
    </row>
    <row r="323" spans="1:4">
      <c r="A323" s="3">
        <v>1269</v>
      </c>
      <c r="B323" s="4" t="s">
        <v>1116</v>
      </c>
      <c r="C323" s="4" t="s">
        <v>311</v>
      </c>
      <c r="D323" s="39" t="b">
        <f>+A323='[2]PT CUT Bs'!$C355</f>
        <v>0</v>
      </c>
    </row>
    <row r="324" spans="1:4">
      <c r="A324" s="3">
        <v>1270</v>
      </c>
      <c r="B324" s="4" t="s">
        <v>1117</v>
      </c>
      <c r="C324" s="4" t="s">
        <v>312</v>
      </c>
      <c r="D324" s="39" t="b">
        <f>+A324='[2]PT CUT Bs'!$C356</f>
        <v>0</v>
      </c>
    </row>
    <row r="325" spans="1:4">
      <c r="A325" s="3">
        <v>1271</v>
      </c>
      <c r="B325" s="4" t="s">
        <v>1118</v>
      </c>
      <c r="C325" s="4" t="s">
        <v>313</v>
      </c>
      <c r="D325" s="39" t="b">
        <f>+A325='[2]PT CUT Bs'!$C357</f>
        <v>0</v>
      </c>
    </row>
    <row r="326" spans="1:4">
      <c r="A326" s="3">
        <v>1272</v>
      </c>
      <c r="B326" s="4" t="s">
        <v>1119</v>
      </c>
      <c r="C326" s="4" t="s">
        <v>314</v>
      </c>
      <c r="D326" s="39" t="b">
        <f>+A326='[2]PT CUT Bs'!$C358</f>
        <v>0</v>
      </c>
    </row>
    <row r="327" spans="1:4">
      <c r="A327" s="3">
        <v>1273</v>
      </c>
      <c r="B327" s="4" t="s">
        <v>1120</v>
      </c>
      <c r="C327" s="4" t="s">
        <v>315</v>
      </c>
      <c r="D327" s="39" t="b">
        <f>+A327='[2]PT CUT Bs'!$C359</f>
        <v>0</v>
      </c>
    </row>
    <row r="328" spans="1:4">
      <c r="A328" s="3">
        <v>1274</v>
      </c>
      <c r="B328" s="4" t="s">
        <v>1121</v>
      </c>
      <c r="C328" s="4" t="s">
        <v>316</v>
      </c>
      <c r="D328" s="39" t="b">
        <f>+A328='[2]PT CUT Bs'!$C360</f>
        <v>0</v>
      </c>
    </row>
    <row r="329" spans="1:4">
      <c r="A329" s="3">
        <v>1275</v>
      </c>
      <c r="B329" s="4" t="s">
        <v>1122</v>
      </c>
      <c r="C329" s="4" t="s">
        <v>317</v>
      </c>
      <c r="D329" s="39" t="b">
        <f>+A329='[2]PT CUT Bs'!$C361</f>
        <v>0</v>
      </c>
    </row>
    <row r="330" spans="1:4">
      <c r="A330" s="3">
        <v>1276</v>
      </c>
      <c r="B330" s="4" t="s">
        <v>1123</v>
      </c>
      <c r="C330" s="4" t="s">
        <v>318</v>
      </c>
      <c r="D330" s="39" t="b">
        <f>+A330='[2]PT CUT Bs'!$C362</f>
        <v>0</v>
      </c>
    </row>
    <row r="331" spans="1:4">
      <c r="A331" s="3">
        <v>1277</v>
      </c>
      <c r="B331" s="4" t="s">
        <v>1124</v>
      </c>
      <c r="C331" s="4" t="s">
        <v>319</v>
      </c>
      <c r="D331" s="39" t="b">
        <f>+A331='[2]PT CUT Bs'!$C363</f>
        <v>0</v>
      </c>
    </row>
    <row r="332" spans="1:4">
      <c r="A332" s="3">
        <v>1278</v>
      </c>
      <c r="B332" s="4" t="s">
        <v>1125</v>
      </c>
      <c r="C332" s="4" t="s">
        <v>320</v>
      </c>
      <c r="D332" s="39" t="b">
        <f>+A332='[2]PT CUT Bs'!$C364</f>
        <v>0</v>
      </c>
    </row>
    <row r="333" spans="1:4">
      <c r="A333" s="3">
        <v>1279</v>
      </c>
      <c r="B333" s="4" t="s">
        <v>1126</v>
      </c>
      <c r="C333" s="4" t="s">
        <v>321</v>
      </c>
      <c r="D333" s="39" t="b">
        <f>+A333='[2]PT CUT Bs'!$C365</f>
        <v>0</v>
      </c>
    </row>
    <row r="334" spans="1:4">
      <c r="A334" s="3">
        <v>1280</v>
      </c>
      <c r="B334" s="4" t="s">
        <v>1127</v>
      </c>
      <c r="C334" s="4" t="s">
        <v>322</v>
      </c>
      <c r="D334" s="39" t="b">
        <f>+A334='[2]PT CUT Bs'!$C366</f>
        <v>0</v>
      </c>
    </row>
    <row r="335" spans="1:4">
      <c r="A335" s="3">
        <v>1281</v>
      </c>
      <c r="B335" s="4" t="s">
        <v>1128</v>
      </c>
      <c r="C335" s="4" t="s">
        <v>323</v>
      </c>
      <c r="D335" s="39" t="b">
        <f>+A335='[2]PT CUT Bs'!$C367</f>
        <v>0</v>
      </c>
    </row>
    <row r="336" spans="1:4">
      <c r="A336" s="3">
        <v>1282</v>
      </c>
      <c r="B336" s="4" t="s">
        <v>1129</v>
      </c>
      <c r="C336" s="4" t="s">
        <v>324</v>
      </c>
      <c r="D336" s="39" t="b">
        <f>+A336='[2]PT CUT Bs'!$C368</f>
        <v>0</v>
      </c>
    </row>
    <row r="337" spans="1:4">
      <c r="A337" s="3">
        <v>1283</v>
      </c>
      <c r="B337" s="4" t="s">
        <v>1130</v>
      </c>
      <c r="C337" s="4" t="s">
        <v>325</v>
      </c>
      <c r="D337" s="39" t="b">
        <f>+A337='[2]PT CUT Bs'!$C369</f>
        <v>0</v>
      </c>
    </row>
    <row r="338" spans="1:4">
      <c r="A338" s="3">
        <v>1284</v>
      </c>
      <c r="B338" s="4" t="s">
        <v>1131</v>
      </c>
      <c r="C338" s="4" t="s">
        <v>326</v>
      </c>
      <c r="D338" s="39" t="b">
        <f>+A338='[2]PT CUT Bs'!$C370</f>
        <v>0</v>
      </c>
    </row>
    <row r="339" spans="1:4">
      <c r="A339" s="3">
        <v>1285</v>
      </c>
      <c r="B339" s="4" t="s">
        <v>1132</v>
      </c>
      <c r="C339" s="4" t="s">
        <v>327</v>
      </c>
      <c r="D339" s="39" t="b">
        <f>+A339='[2]PT CUT Bs'!$C371</f>
        <v>0</v>
      </c>
    </row>
    <row r="340" spans="1:4">
      <c r="A340" s="3">
        <v>1286</v>
      </c>
      <c r="B340" s="4" t="s">
        <v>1133</v>
      </c>
      <c r="C340" s="4" t="s">
        <v>328</v>
      </c>
      <c r="D340" s="39" t="b">
        <f>+A340='[2]PT CUT Bs'!$C372</f>
        <v>0</v>
      </c>
    </row>
    <row r="341" spans="1:4">
      <c r="A341" s="3">
        <v>1287</v>
      </c>
      <c r="B341" s="4" t="s">
        <v>1134</v>
      </c>
      <c r="C341" s="4" t="s">
        <v>329</v>
      </c>
      <c r="D341" s="39" t="b">
        <f>+A341='[2]PT CUT Bs'!$C373</f>
        <v>0</v>
      </c>
    </row>
    <row r="342" spans="1:4">
      <c r="A342" s="3">
        <v>1301</v>
      </c>
      <c r="B342" s="4" t="s">
        <v>1135</v>
      </c>
      <c r="C342" s="4" t="s">
        <v>330</v>
      </c>
      <c r="D342" s="39" t="b">
        <f>+A342='[2]PT CUT Bs'!$C374</f>
        <v>0</v>
      </c>
    </row>
    <row r="343" spans="1:4">
      <c r="A343" s="3">
        <v>1302</v>
      </c>
      <c r="B343" s="4" t="s">
        <v>1136</v>
      </c>
      <c r="C343" s="4" t="s">
        <v>331</v>
      </c>
      <c r="D343" s="39" t="b">
        <f>+A343='[2]PT CUT Bs'!$C375</f>
        <v>0</v>
      </c>
    </row>
    <row r="344" spans="1:4">
      <c r="A344" s="3">
        <v>1303</v>
      </c>
      <c r="B344" s="4" t="s">
        <v>1137</v>
      </c>
      <c r="C344" s="4" t="s">
        <v>332</v>
      </c>
      <c r="D344" s="39" t="b">
        <f>+A344='[2]PT CUT Bs'!$C376</f>
        <v>0</v>
      </c>
    </row>
    <row r="345" spans="1:4">
      <c r="A345" s="3">
        <v>1304</v>
      </c>
      <c r="B345" s="4" t="s">
        <v>1138</v>
      </c>
      <c r="C345" s="4" t="s">
        <v>333</v>
      </c>
      <c r="D345" s="39" t="b">
        <f>+A345='[2]PT CUT Bs'!$C377</f>
        <v>0</v>
      </c>
    </row>
    <row r="346" spans="1:4">
      <c r="A346" s="3">
        <v>1305</v>
      </c>
      <c r="B346" s="4" t="s">
        <v>1139</v>
      </c>
      <c r="C346" s="4" t="s">
        <v>334</v>
      </c>
      <c r="D346" s="39" t="b">
        <f>+A346='[2]PT CUT Bs'!$C378</f>
        <v>0</v>
      </c>
    </row>
    <row r="347" spans="1:4">
      <c r="A347" s="3">
        <v>1306</v>
      </c>
      <c r="B347" s="4" t="s">
        <v>1140</v>
      </c>
      <c r="C347" s="4" t="s">
        <v>335</v>
      </c>
      <c r="D347" s="39" t="b">
        <f>+A347='[2]PT CUT Bs'!$C379</f>
        <v>0</v>
      </c>
    </row>
    <row r="348" spans="1:4">
      <c r="A348" s="3">
        <v>1307</v>
      </c>
      <c r="B348" s="4" t="s">
        <v>1141</v>
      </c>
      <c r="C348" s="4" t="s">
        <v>336</v>
      </c>
      <c r="D348" s="39" t="b">
        <f>+A348='[2]PT CUT Bs'!$C380</f>
        <v>0</v>
      </c>
    </row>
    <row r="349" spans="1:4">
      <c r="A349" s="3">
        <v>1308</v>
      </c>
      <c r="B349" s="4" t="s">
        <v>1142</v>
      </c>
      <c r="C349" s="4" t="s">
        <v>337</v>
      </c>
      <c r="D349" s="39" t="b">
        <f>+A349='[2]PT CUT Bs'!$C381</f>
        <v>0</v>
      </c>
    </row>
    <row r="350" spans="1:4">
      <c r="A350" s="3">
        <v>1309</v>
      </c>
      <c r="B350" s="4" t="s">
        <v>1143</v>
      </c>
      <c r="C350" s="4" t="s">
        <v>338</v>
      </c>
      <c r="D350" s="39" t="b">
        <f>+A350='[2]PT CUT Bs'!$C382</f>
        <v>0</v>
      </c>
    </row>
    <row r="351" spans="1:4">
      <c r="A351" s="3">
        <v>1310</v>
      </c>
      <c r="B351" s="4" t="s">
        <v>1144</v>
      </c>
      <c r="C351" s="4" t="s">
        <v>339</v>
      </c>
      <c r="D351" s="39" t="b">
        <f>+A351='[2]PT CUT Bs'!$C383</f>
        <v>0</v>
      </c>
    </row>
    <row r="352" spans="1:4">
      <c r="A352" s="3">
        <v>1311</v>
      </c>
      <c r="B352" s="4" t="s">
        <v>1145</v>
      </c>
      <c r="C352" s="4" t="s">
        <v>340</v>
      </c>
      <c r="D352" s="39" t="b">
        <f>+A352='[2]PT CUT Bs'!$C384</f>
        <v>0</v>
      </c>
    </row>
    <row r="353" spans="1:4">
      <c r="A353" s="3">
        <v>1312</v>
      </c>
      <c r="B353" s="4" t="s">
        <v>1146</v>
      </c>
      <c r="C353" s="4" t="s">
        <v>341</v>
      </c>
      <c r="D353" s="39" t="b">
        <f>+A353='[2]PT CUT Bs'!$C385</f>
        <v>0</v>
      </c>
    </row>
    <row r="354" spans="1:4">
      <c r="A354" s="3">
        <v>1313</v>
      </c>
      <c r="B354" s="4" t="s">
        <v>1147</v>
      </c>
      <c r="C354" s="4" t="s">
        <v>342</v>
      </c>
      <c r="D354" s="39" t="b">
        <f>+A354='[2]PT CUT Bs'!$C386</f>
        <v>0</v>
      </c>
    </row>
    <row r="355" spans="1:4">
      <c r="A355" s="3">
        <v>1314</v>
      </c>
      <c r="B355" s="4" t="s">
        <v>1148</v>
      </c>
      <c r="C355" s="4" t="s">
        <v>343</v>
      </c>
      <c r="D355" s="39" t="b">
        <f>+A355='[2]PT CUT Bs'!$C387</f>
        <v>0</v>
      </c>
    </row>
    <row r="356" spans="1:4">
      <c r="A356" s="3">
        <v>1315</v>
      </c>
      <c r="B356" s="4" t="s">
        <v>1149</v>
      </c>
      <c r="C356" s="4" t="s">
        <v>344</v>
      </c>
      <c r="D356" s="39" t="b">
        <f>+A356='[2]PT CUT Bs'!$C388</f>
        <v>0</v>
      </c>
    </row>
    <row r="357" spans="1:4">
      <c r="A357" s="3">
        <v>1316</v>
      </c>
      <c r="B357" s="4" t="s">
        <v>1150</v>
      </c>
      <c r="C357" s="4" t="s">
        <v>345</v>
      </c>
      <c r="D357" s="39" t="b">
        <f>+A357='[2]PT CUT Bs'!$C389</f>
        <v>0</v>
      </c>
    </row>
    <row r="358" spans="1:4">
      <c r="A358" s="3">
        <v>1317</v>
      </c>
      <c r="B358" s="4" t="s">
        <v>1151</v>
      </c>
      <c r="C358" s="4" t="s">
        <v>346</v>
      </c>
      <c r="D358" s="39" t="b">
        <f>+A358='[2]PT CUT Bs'!$C390</f>
        <v>0</v>
      </c>
    </row>
    <row r="359" spans="1:4">
      <c r="A359" s="3">
        <v>1318</v>
      </c>
      <c r="B359" s="4" t="s">
        <v>1152</v>
      </c>
      <c r="C359" s="4" t="s">
        <v>347</v>
      </c>
      <c r="D359" s="39" t="b">
        <f>+A359='[2]PT CUT Bs'!$C391</f>
        <v>0</v>
      </c>
    </row>
    <row r="360" spans="1:4">
      <c r="A360" s="3">
        <v>1319</v>
      </c>
      <c r="B360" s="4" t="s">
        <v>1153</v>
      </c>
      <c r="C360" s="4" t="s">
        <v>348</v>
      </c>
      <c r="D360" s="39" t="b">
        <f>+A360='[2]PT CUT Bs'!$C392</f>
        <v>0</v>
      </c>
    </row>
    <row r="361" spans="1:4">
      <c r="A361" s="3">
        <v>1320</v>
      </c>
      <c r="B361" s="4" t="s">
        <v>1154</v>
      </c>
      <c r="C361" s="4" t="s">
        <v>349</v>
      </c>
      <c r="D361" s="39" t="b">
        <f>+A361='[2]PT CUT Bs'!$C393</f>
        <v>0</v>
      </c>
    </row>
    <row r="362" spans="1:4">
      <c r="A362" s="3">
        <v>1321</v>
      </c>
      <c r="B362" s="4" t="s">
        <v>1155</v>
      </c>
      <c r="C362" s="4" t="s">
        <v>350</v>
      </c>
      <c r="D362" s="39" t="b">
        <f>+A362='[2]PT CUT Bs'!$C394</f>
        <v>0</v>
      </c>
    </row>
    <row r="363" spans="1:4">
      <c r="A363" s="3">
        <v>1322</v>
      </c>
      <c r="B363" s="4" t="s">
        <v>1156</v>
      </c>
      <c r="C363" s="4" t="s">
        <v>351</v>
      </c>
      <c r="D363" s="39" t="b">
        <f>+A363='[2]PT CUT Bs'!$C395</f>
        <v>0</v>
      </c>
    </row>
    <row r="364" spans="1:4">
      <c r="A364" s="3">
        <v>1323</v>
      </c>
      <c r="B364" s="4" t="s">
        <v>1157</v>
      </c>
      <c r="C364" s="4" t="s">
        <v>352</v>
      </c>
      <c r="D364" s="39" t="b">
        <f>+A364='[2]PT CUT Bs'!$C396</f>
        <v>0</v>
      </c>
    </row>
    <row r="365" spans="1:4">
      <c r="A365" s="3">
        <v>1324</v>
      </c>
      <c r="B365" s="4" t="s">
        <v>1158</v>
      </c>
      <c r="C365" s="4" t="s">
        <v>353</v>
      </c>
      <c r="D365" s="39" t="b">
        <f>+A365='[2]PT CUT Bs'!$C397</f>
        <v>0</v>
      </c>
    </row>
    <row r="366" spans="1:4">
      <c r="A366" s="3">
        <v>1325</v>
      </c>
      <c r="B366" s="4" t="s">
        <v>1159</v>
      </c>
      <c r="C366" s="4" t="s">
        <v>354</v>
      </c>
      <c r="D366" s="39" t="b">
        <f>+A366='[2]PT CUT Bs'!$C398</f>
        <v>0</v>
      </c>
    </row>
    <row r="367" spans="1:4">
      <c r="A367" s="3">
        <v>1326</v>
      </c>
      <c r="B367" s="4" t="s">
        <v>1160</v>
      </c>
      <c r="C367" s="4" t="s">
        <v>355</v>
      </c>
      <c r="D367" s="39" t="b">
        <f>+A367='[2]PT CUT Bs'!$C399</f>
        <v>0</v>
      </c>
    </row>
    <row r="368" spans="1:4">
      <c r="A368" s="3">
        <v>1327</v>
      </c>
      <c r="B368" s="4" t="s">
        <v>1161</v>
      </c>
      <c r="C368" s="4" t="s">
        <v>356</v>
      </c>
      <c r="D368" s="39" t="b">
        <f>+A368='[2]PT CUT Bs'!$C400</f>
        <v>0</v>
      </c>
    </row>
    <row r="369" spans="1:4">
      <c r="A369" s="3">
        <v>1328</v>
      </c>
      <c r="B369" s="4" t="s">
        <v>1162</v>
      </c>
      <c r="C369" s="4" t="s">
        <v>357</v>
      </c>
      <c r="D369" s="39" t="b">
        <f>+A369='[2]PT CUT Bs'!$C401</f>
        <v>0</v>
      </c>
    </row>
    <row r="370" spans="1:4">
      <c r="A370" s="3">
        <v>1329</v>
      </c>
      <c r="B370" s="4" t="s">
        <v>1163</v>
      </c>
      <c r="C370" s="4" t="s">
        <v>358</v>
      </c>
      <c r="D370" s="39" t="b">
        <f>+A370='[2]PT CUT Bs'!$C402</f>
        <v>0</v>
      </c>
    </row>
    <row r="371" spans="1:4">
      <c r="A371" s="3">
        <v>1330</v>
      </c>
      <c r="B371" s="4" t="s">
        <v>1164</v>
      </c>
      <c r="C371" s="4" t="s">
        <v>359</v>
      </c>
      <c r="D371" s="39" t="b">
        <f>+A371='[2]PT CUT Bs'!$C403</f>
        <v>0</v>
      </c>
    </row>
    <row r="372" spans="1:4">
      <c r="A372" s="3">
        <v>1331</v>
      </c>
      <c r="B372" s="4" t="s">
        <v>1165</v>
      </c>
      <c r="C372" s="4" t="s">
        <v>360</v>
      </c>
      <c r="D372" s="39" t="b">
        <f>+A372='[2]PT CUT Bs'!$C404</f>
        <v>0</v>
      </c>
    </row>
    <row r="373" spans="1:4">
      <c r="A373" s="3">
        <v>1332</v>
      </c>
      <c r="B373" s="4" t="s">
        <v>1166</v>
      </c>
      <c r="C373" s="4" t="s">
        <v>361</v>
      </c>
      <c r="D373" s="39" t="b">
        <f>+A373='[2]PT CUT Bs'!$C405</f>
        <v>0</v>
      </c>
    </row>
    <row r="374" spans="1:4">
      <c r="A374" s="3">
        <v>1333</v>
      </c>
      <c r="B374" s="4" t="s">
        <v>1167</v>
      </c>
      <c r="C374" s="4" t="s">
        <v>362</v>
      </c>
      <c r="D374" s="39" t="b">
        <f>+A374='[2]PT CUT Bs'!$C406</f>
        <v>0</v>
      </c>
    </row>
    <row r="375" spans="1:4">
      <c r="A375" s="3">
        <v>1334</v>
      </c>
      <c r="B375" s="4" t="s">
        <v>1168</v>
      </c>
      <c r="C375" s="4" t="s">
        <v>363</v>
      </c>
      <c r="D375" s="39" t="b">
        <f>+A375='[2]PT CUT Bs'!$C407</f>
        <v>0</v>
      </c>
    </row>
    <row r="376" spans="1:4">
      <c r="A376" s="3">
        <v>1335</v>
      </c>
      <c r="B376" s="4" t="s">
        <v>1169</v>
      </c>
      <c r="C376" s="4" t="s">
        <v>364</v>
      </c>
      <c r="D376" s="39" t="b">
        <f>+A376='[2]PT CUT Bs'!$C408</f>
        <v>0</v>
      </c>
    </row>
    <row r="377" spans="1:4">
      <c r="A377" s="3">
        <v>1336</v>
      </c>
      <c r="B377" s="4" t="s">
        <v>1170</v>
      </c>
      <c r="C377" s="4" t="s">
        <v>365</v>
      </c>
      <c r="D377" s="39" t="b">
        <f>+A377='[2]PT CUT Bs'!$C409</f>
        <v>0</v>
      </c>
    </row>
    <row r="378" spans="1:4">
      <c r="A378" s="3">
        <v>1337</v>
      </c>
      <c r="B378" s="4" t="s">
        <v>1171</v>
      </c>
      <c r="C378" s="4" t="s">
        <v>366</v>
      </c>
      <c r="D378" s="39" t="b">
        <f>+A378='[2]PT CUT Bs'!$C410</f>
        <v>0</v>
      </c>
    </row>
    <row r="379" spans="1:4">
      <c r="A379" s="3">
        <v>1338</v>
      </c>
      <c r="B379" s="4" t="s">
        <v>1172</v>
      </c>
      <c r="C379" s="4" t="s">
        <v>367</v>
      </c>
      <c r="D379" s="39" t="b">
        <f>+A379='[2]PT CUT Bs'!$C411</f>
        <v>0</v>
      </c>
    </row>
    <row r="380" spans="1:4">
      <c r="A380" s="3">
        <v>1339</v>
      </c>
      <c r="B380" s="4" t="s">
        <v>1173</v>
      </c>
      <c r="C380" s="4" t="s">
        <v>368</v>
      </c>
      <c r="D380" s="39" t="b">
        <f>+A380='[2]PT CUT Bs'!$C412</f>
        <v>0</v>
      </c>
    </row>
    <row r="381" spans="1:4">
      <c r="A381" s="3">
        <v>1340</v>
      </c>
      <c r="B381" s="4" t="s">
        <v>1174</v>
      </c>
      <c r="C381" s="4" t="s">
        <v>369</v>
      </c>
      <c r="D381" s="39" t="b">
        <f>+A381='[2]PT CUT Bs'!$C413</f>
        <v>0</v>
      </c>
    </row>
    <row r="382" spans="1:4">
      <c r="A382" s="3">
        <v>1341</v>
      </c>
      <c r="B382" s="4" t="s">
        <v>1175</v>
      </c>
      <c r="C382" s="4" t="s">
        <v>370</v>
      </c>
      <c r="D382" s="39" t="b">
        <f>+A382='[2]PT CUT Bs'!$C414</f>
        <v>0</v>
      </c>
    </row>
    <row r="383" spans="1:4">
      <c r="A383" s="3">
        <v>1342</v>
      </c>
      <c r="B383" s="4" t="s">
        <v>1176</v>
      </c>
      <c r="C383" s="4" t="s">
        <v>371</v>
      </c>
      <c r="D383" s="39" t="b">
        <f>+A383='[2]PT CUT Bs'!$C415</f>
        <v>0</v>
      </c>
    </row>
    <row r="384" spans="1:4">
      <c r="A384" s="3">
        <v>1343</v>
      </c>
      <c r="B384" s="4" t="s">
        <v>1177</v>
      </c>
      <c r="C384" s="4" t="s">
        <v>372</v>
      </c>
      <c r="D384" s="39" t="b">
        <f>+A384='[2]PT CUT Bs'!$C416</f>
        <v>0</v>
      </c>
    </row>
    <row r="385" spans="1:4">
      <c r="A385" s="3">
        <v>1344</v>
      </c>
      <c r="B385" s="4" t="s">
        <v>1178</v>
      </c>
      <c r="C385" s="4" t="s">
        <v>373</v>
      </c>
      <c r="D385" s="39" t="b">
        <f>+A385='[2]PT CUT Bs'!$C417</f>
        <v>0</v>
      </c>
    </row>
    <row r="386" spans="1:4">
      <c r="A386" s="3">
        <v>1345</v>
      </c>
      <c r="B386" s="4" t="s">
        <v>1179</v>
      </c>
      <c r="C386" s="4" t="s">
        <v>374</v>
      </c>
      <c r="D386" s="39" t="b">
        <f>+A386='[2]PT CUT Bs'!$C418</f>
        <v>0</v>
      </c>
    </row>
    <row r="387" spans="1:4">
      <c r="A387" s="3">
        <v>1346</v>
      </c>
      <c r="B387" s="4" t="s">
        <v>1180</v>
      </c>
      <c r="C387" s="4" t="s">
        <v>375</v>
      </c>
      <c r="D387" s="39" t="b">
        <f>+A387='[2]PT CUT Bs'!$C419</f>
        <v>0</v>
      </c>
    </row>
    <row r="388" spans="1:4">
      <c r="A388" s="3">
        <v>1347</v>
      </c>
      <c r="B388" s="4" t="s">
        <v>1181</v>
      </c>
      <c r="C388" s="4" t="s">
        <v>376</v>
      </c>
      <c r="D388" s="39" t="b">
        <f>+A388='[2]PT CUT Bs'!$C420</f>
        <v>0</v>
      </c>
    </row>
    <row r="389" spans="1:4">
      <c r="A389" s="3">
        <v>1401</v>
      </c>
      <c r="B389" s="4" t="s">
        <v>1182</v>
      </c>
      <c r="C389" s="4" t="s">
        <v>377</v>
      </c>
      <c r="D389" s="39" t="b">
        <f>+A389='[2]PT CUT Bs'!$C421</f>
        <v>0</v>
      </c>
    </row>
    <row r="390" spans="1:4">
      <c r="A390" s="3">
        <v>1402</v>
      </c>
      <c r="B390" s="4" t="s">
        <v>1183</v>
      </c>
      <c r="C390" s="4" t="s">
        <v>378</v>
      </c>
      <c r="D390" s="39" t="b">
        <f>+A390='[2]PT CUT Bs'!$C422</f>
        <v>0</v>
      </c>
    </row>
    <row r="391" spans="1:4">
      <c r="A391" s="3">
        <v>1403</v>
      </c>
      <c r="B391" s="4" t="s">
        <v>1184</v>
      </c>
      <c r="C391" s="4" t="s">
        <v>1393</v>
      </c>
      <c r="D391" s="39" t="b">
        <f>+A391='[2]PT CUT Bs'!$C423</f>
        <v>0</v>
      </c>
    </row>
    <row r="392" spans="1:4">
      <c r="A392" s="3">
        <v>1404</v>
      </c>
      <c r="B392" s="4" t="s">
        <v>1185</v>
      </c>
      <c r="C392" s="4" t="s">
        <v>379</v>
      </c>
      <c r="D392" s="39" t="b">
        <f>+A392='[2]PT CUT Bs'!$C424</f>
        <v>0</v>
      </c>
    </row>
    <row r="393" spans="1:4">
      <c r="A393" s="3">
        <v>1405</v>
      </c>
      <c r="B393" s="4" t="s">
        <v>1186</v>
      </c>
      <c r="C393" s="4" t="s">
        <v>380</v>
      </c>
      <c r="D393" s="39" t="b">
        <f>+A393='[2]PT CUT Bs'!$C425</f>
        <v>0</v>
      </c>
    </row>
    <row r="394" spans="1:4">
      <c r="A394" s="3">
        <v>1406</v>
      </c>
      <c r="B394" s="4" t="s">
        <v>1187</v>
      </c>
      <c r="C394" s="4" t="s">
        <v>381</v>
      </c>
      <c r="D394" s="39" t="b">
        <f>+A394='[2]PT CUT Bs'!$C426</f>
        <v>0</v>
      </c>
    </row>
    <row r="395" spans="1:4">
      <c r="A395" s="3">
        <v>1407</v>
      </c>
      <c r="B395" s="4" t="s">
        <v>1188</v>
      </c>
      <c r="C395" s="4" t="s">
        <v>382</v>
      </c>
      <c r="D395" s="39" t="b">
        <f>+A395='[2]PT CUT Bs'!$C427</f>
        <v>0</v>
      </c>
    </row>
    <row r="396" spans="1:4">
      <c r="A396" s="3">
        <v>1408</v>
      </c>
      <c r="B396" s="4" t="s">
        <v>1189</v>
      </c>
      <c r="C396" s="4" t="s">
        <v>383</v>
      </c>
      <c r="D396" s="39" t="b">
        <f>+A396='[2]PT CUT Bs'!$C428</f>
        <v>0</v>
      </c>
    </row>
    <row r="397" spans="1:4">
      <c r="A397" s="3">
        <v>1409</v>
      </c>
      <c r="B397" s="4" t="s">
        <v>1190</v>
      </c>
      <c r="C397" s="4" t="s">
        <v>384</v>
      </c>
      <c r="D397" s="39" t="b">
        <f>+A397='[2]PT CUT Bs'!$C429</f>
        <v>0</v>
      </c>
    </row>
    <row r="398" spans="1:4">
      <c r="A398" s="3">
        <v>1410</v>
      </c>
      <c r="B398" s="4" t="s">
        <v>1191</v>
      </c>
      <c r="C398" s="4" t="s">
        <v>385</v>
      </c>
      <c r="D398" s="39" t="b">
        <f>+A398='[2]PT CUT Bs'!$C430</f>
        <v>0</v>
      </c>
    </row>
    <row r="399" spans="1:4">
      <c r="A399" s="3">
        <v>1411</v>
      </c>
      <c r="B399" s="4" t="s">
        <v>1192</v>
      </c>
      <c r="C399" s="4" t="s">
        <v>386</v>
      </c>
      <c r="D399" s="39" t="b">
        <f>+A399='[2]PT CUT Bs'!$C431</f>
        <v>0</v>
      </c>
    </row>
    <row r="400" spans="1:4">
      <c r="A400" s="3">
        <v>1412</v>
      </c>
      <c r="B400" s="4" t="s">
        <v>1193</v>
      </c>
      <c r="C400" s="4" t="s">
        <v>387</v>
      </c>
      <c r="D400" s="39" t="b">
        <f>+A400='[2]PT CUT Bs'!$C432</f>
        <v>0</v>
      </c>
    </row>
    <row r="401" spans="1:4">
      <c r="A401" s="3">
        <v>1413</v>
      </c>
      <c r="B401" s="4" t="s">
        <v>1165</v>
      </c>
      <c r="C401" s="4" t="s">
        <v>360</v>
      </c>
      <c r="D401" s="39" t="b">
        <f>+A401='[2]PT CUT Bs'!$C433</f>
        <v>0</v>
      </c>
    </row>
    <row r="402" spans="1:4">
      <c r="A402" s="3">
        <v>1414</v>
      </c>
      <c r="B402" s="4" t="s">
        <v>1194</v>
      </c>
      <c r="C402" s="4" t="s">
        <v>388</v>
      </c>
      <c r="D402" s="39" t="b">
        <f>+A402='[2]PT CUT Bs'!$C434</f>
        <v>0</v>
      </c>
    </row>
    <row r="403" spans="1:4">
      <c r="A403" s="3">
        <v>1415</v>
      </c>
      <c r="B403" s="4" t="s">
        <v>1195</v>
      </c>
      <c r="C403" s="4" t="s">
        <v>389</v>
      </c>
      <c r="D403" s="39" t="b">
        <f>+A403='[2]PT CUT Bs'!$C435</f>
        <v>0</v>
      </c>
    </row>
    <row r="404" spans="1:4">
      <c r="A404" s="3">
        <v>1416</v>
      </c>
      <c r="B404" s="4" t="s">
        <v>1196</v>
      </c>
      <c r="C404" s="4" t="s">
        <v>390</v>
      </c>
      <c r="D404" s="39" t="b">
        <f>+A404='[2]PT CUT Bs'!$C436</f>
        <v>0</v>
      </c>
    </row>
    <row r="405" spans="1:4">
      <c r="A405" s="3">
        <v>1417</v>
      </c>
      <c r="B405" s="4" t="s">
        <v>1197</v>
      </c>
      <c r="C405" s="4" t="s">
        <v>391</v>
      </c>
      <c r="D405" s="39" t="b">
        <f>+A405='[2]PT CUT Bs'!$C437</f>
        <v>0</v>
      </c>
    </row>
    <row r="406" spans="1:4">
      <c r="A406" s="3">
        <v>1418</v>
      </c>
      <c r="B406" s="4" t="s">
        <v>1198</v>
      </c>
      <c r="C406" s="4" t="s">
        <v>392</v>
      </c>
      <c r="D406" s="39" t="b">
        <f>+A406='[2]PT CUT Bs'!$C438</f>
        <v>0</v>
      </c>
    </row>
    <row r="407" spans="1:4">
      <c r="A407" s="3">
        <v>1419</v>
      </c>
      <c r="B407" s="4" t="s">
        <v>1199</v>
      </c>
      <c r="C407" s="4" t="s">
        <v>393</v>
      </c>
      <c r="D407" s="39" t="b">
        <f>+A407='[2]PT CUT Bs'!$C439</f>
        <v>0</v>
      </c>
    </row>
    <row r="408" spans="1:4">
      <c r="A408" s="3">
        <v>1420</v>
      </c>
      <c r="B408" s="4" t="s">
        <v>1200</v>
      </c>
      <c r="C408" s="4" t="s">
        <v>394</v>
      </c>
      <c r="D408" s="39" t="b">
        <f>+A408='[2]PT CUT Bs'!$C440</f>
        <v>0</v>
      </c>
    </row>
    <row r="409" spans="1:4">
      <c r="A409" s="3">
        <v>1421</v>
      </c>
      <c r="B409" s="4" t="s">
        <v>1201</v>
      </c>
      <c r="C409" s="4" t="s">
        <v>395</v>
      </c>
      <c r="D409" s="39" t="b">
        <f>+A409='[2]PT CUT Bs'!$C441</f>
        <v>0</v>
      </c>
    </row>
    <row r="410" spans="1:4">
      <c r="A410" s="3">
        <v>1422</v>
      </c>
      <c r="B410" s="4" t="s">
        <v>1202</v>
      </c>
      <c r="C410" s="4" t="s">
        <v>396</v>
      </c>
      <c r="D410" s="39" t="b">
        <f>+A410='[2]PT CUT Bs'!$C442</f>
        <v>0</v>
      </c>
    </row>
    <row r="411" spans="1:4">
      <c r="A411" s="3">
        <v>1423</v>
      </c>
      <c r="B411" s="4" t="s">
        <v>1203</v>
      </c>
      <c r="C411" s="4" t="s">
        <v>397</v>
      </c>
      <c r="D411" s="39" t="b">
        <f>+A411='[2]PT CUT Bs'!$C443</f>
        <v>0</v>
      </c>
    </row>
    <row r="412" spans="1:4">
      <c r="A412" s="3">
        <v>1424</v>
      </c>
      <c r="B412" s="4" t="s">
        <v>1204</v>
      </c>
      <c r="C412" s="4" t="s">
        <v>398</v>
      </c>
      <c r="D412" s="39" t="b">
        <f>+A412='[2]PT CUT Bs'!$C444</f>
        <v>0</v>
      </c>
    </row>
    <row r="413" spans="1:4">
      <c r="A413" s="3">
        <v>1425</v>
      </c>
      <c r="B413" s="4" t="s">
        <v>1205</v>
      </c>
      <c r="C413" s="4" t="s">
        <v>399</v>
      </c>
      <c r="D413" s="39" t="b">
        <f>+A413='[2]PT CUT Bs'!$C445</f>
        <v>0</v>
      </c>
    </row>
    <row r="414" spans="1:4">
      <c r="A414" s="3">
        <v>1426</v>
      </c>
      <c r="B414" s="4" t="s">
        <v>1206</v>
      </c>
      <c r="C414" s="4" t="s">
        <v>400</v>
      </c>
      <c r="D414" s="39" t="b">
        <f>+A414='[2]PT CUT Bs'!$C446</f>
        <v>0</v>
      </c>
    </row>
    <row r="415" spans="1:4">
      <c r="A415" s="3">
        <v>1427</v>
      </c>
      <c r="B415" s="4" t="s">
        <v>1207</v>
      </c>
      <c r="C415" s="4" t="s">
        <v>401</v>
      </c>
      <c r="D415" s="39" t="b">
        <f>+A415='[2]PT CUT Bs'!$C447</f>
        <v>0</v>
      </c>
    </row>
    <row r="416" spans="1:4">
      <c r="A416" s="3">
        <v>1428</v>
      </c>
      <c r="B416" s="4" t="s">
        <v>1208</v>
      </c>
      <c r="C416" s="4" t="s">
        <v>1394</v>
      </c>
      <c r="D416" s="39" t="b">
        <f>+A416='[2]PT CUT Bs'!$C448</f>
        <v>0</v>
      </c>
    </row>
    <row r="417" spans="1:4">
      <c r="A417" s="3">
        <v>1429</v>
      </c>
      <c r="B417" s="4" t="s">
        <v>1209</v>
      </c>
      <c r="C417" s="4" t="s">
        <v>402</v>
      </c>
      <c r="D417" s="39" t="b">
        <f>+A417='[2]PT CUT Bs'!$C449</f>
        <v>0</v>
      </c>
    </row>
    <row r="418" spans="1:4">
      <c r="A418" s="3">
        <v>1430</v>
      </c>
      <c r="B418" s="4" t="s">
        <v>1210</v>
      </c>
      <c r="C418" s="4" t="s">
        <v>403</v>
      </c>
      <c r="D418" s="39" t="b">
        <f>+A418='[2]PT CUT Bs'!$C450</f>
        <v>0</v>
      </c>
    </row>
    <row r="419" spans="1:4">
      <c r="A419" s="3">
        <v>1431</v>
      </c>
      <c r="B419" s="4" t="s">
        <v>1211</v>
      </c>
      <c r="C419" s="4" t="s">
        <v>404</v>
      </c>
      <c r="D419" s="39" t="b">
        <f>+A419='[2]PT CUT Bs'!$C451</f>
        <v>0</v>
      </c>
    </row>
    <row r="420" spans="1:4">
      <c r="A420" s="3">
        <v>1432</v>
      </c>
      <c r="B420" s="4" t="s">
        <v>1212</v>
      </c>
      <c r="C420" s="4" t="s">
        <v>405</v>
      </c>
      <c r="D420" s="39" t="b">
        <f>+A420='[2]PT CUT Bs'!$C452</f>
        <v>0</v>
      </c>
    </row>
    <row r="421" spans="1:4">
      <c r="A421" s="3">
        <v>1433</v>
      </c>
      <c r="B421" s="4" t="s">
        <v>1213</v>
      </c>
      <c r="C421" s="4" t="s">
        <v>406</v>
      </c>
      <c r="D421" s="39" t="b">
        <f>+A421='[2]PT CUT Bs'!$C453</f>
        <v>0</v>
      </c>
    </row>
    <row r="422" spans="1:4">
      <c r="A422" s="3">
        <v>1434</v>
      </c>
      <c r="B422" s="4" t="s">
        <v>1214</v>
      </c>
      <c r="C422" s="4" t="s">
        <v>407</v>
      </c>
      <c r="D422" s="39" t="b">
        <f>+A422='[2]PT CUT Bs'!$C454</f>
        <v>0</v>
      </c>
    </row>
    <row r="423" spans="1:4">
      <c r="A423" s="3">
        <v>1435</v>
      </c>
      <c r="B423" s="4" t="s">
        <v>1215</v>
      </c>
      <c r="C423" s="4" t="s">
        <v>408</v>
      </c>
      <c r="D423" s="39" t="b">
        <f>+A423='[2]PT CUT Bs'!$C455</f>
        <v>0</v>
      </c>
    </row>
    <row r="424" spans="1:4">
      <c r="A424" s="3">
        <v>1501</v>
      </c>
      <c r="B424" s="4" t="s">
        <v>1216</v>
      </c>
      <c r="C424" s="4" t="s">
        <v>409</v>
      </c>
      <c r="D424" s="39" t="b">
        <f>+A424='[2]PT CUT Bs'!$C456</f>
        <v>0</v>
      </c>
    </row>
    <row r="425" spans="1:4">
      <c r="A425" s="3">
        <v>1502</v>
      </c>
      <c r="B425" s="4" t="s">
        <v>1217</v>
      </c>
      <c r="C425" s="4" t="s">
        <v>410</v>
      </c>
      <c r="D425" s="39" t="b">
        <f>+A425='[2]PT CUT Bs'!$C457</f>
        <v>0</v>
      </c>
    </row>
    <row r="426" spans="1:4">
      <c r="A426" s="3">
        <v>1503</v>
      </c>
      <c r="B426" s="4" t="s">
        <v>1218</v>
      </c>
      <c r="C426" s="4" t="s">
        <v>411</v>
      </c>
      <c r="D426" s="39" t="b">
        <f>+A426='[2]PT CUT Bs'!$C458</f>
        <v>0</v>
      </c>
    </row>
    <row r="427" spans="1:4">
      <c r="A427" s="3">
        <v>1504</v>
      </c>
      <c r="B427" s="4" t="s">
        <v>1219</v>
      </c>
      <c r="C427" s="4" t="s">
        <v>412</v>
      </c>
      <c r="D427" s="39" t="b">
        <f>+A427='[2]PT CUT Bs'!$C459</f>
        <v>0</v>
      </c>
    </row>
    <row r="428" spans="1:4">
      <c r="A428" s="3">
        <v>1505</v>
      </c>
      <c r="B428" s="4" t="s">
        <v>1220</v>
      </c>
      <c r="C428" s="4" t="s">
        <v>413</v>
      </c>
      <c r="D428" s="39" t="b">
        <f>+A428='[2]PT CUT Bs'!$C460</f>
        <v>0</v>
      </c>
    </row>
    <row r="429" spans="1:4">
      <c r="A429" s="3">
        <v>1506</v>
      </c>
      <c r="B429" s="4" t="s">
        <v>1221</v>
      </c>
      <c r="C429" s="4" t="s">
        <v>414</v>
      </c>
      <c r="D429" s="39" t="b">
        <f>+A429='[2]PT CUT Bs'!$C461</f>
        <v>0</v>
      </c>
    </row>
    <row r="430" spans="1:4">
      <c r="A430" s="3">
        <v>1507</v>
      </c>
      <c r="B430" s="4" t="s">
        <v>1222</v>
      </c>
      <c r="C430" s="4" t="s">
        <v>415</v>
      </c>
      <c r="D430" s="39" t="b">
        <f>+A430='[2]PT CUT Bs'!$C462</f>
        <v>0</v>
      </c>
    </row>
    <row r="431" spans="1:4">
      <c r="A431" s="3">
        <v>1508</v>
      </c>
      <c r="B431" s="4" t="s">
        <v>1223</v>
      </c>
      <c r="C431" s="4" t="s">
        <v>416</v>
      </c>
      <c r="D431" s="39" t="b">
        <f>+A431='[2]PT CUT Bs'!$C463</f>
        <v>0</v>
      </c>
    </row>
    <row r="432" spans="1:4">
      <c r="A432" s="3">
        <v>1509</v>
      </c>
      <c r="B432" s="4" t="s">
        <v>1224</v>
      </c>
      <c r="C432" s="4" t="s">
        <v>417</v>
      </c>
      <c r="D432" s="39" t="b">
        <f>+A432='[2]PT CUT Bs'!$C464</f>
        <v>0</v>
      </c>
    </row>
    <row r="433" spans="1:4">
      <c r="A433" s="3">
        <v>1510</v>
      </c>
      <c r="B433" s="4" t="s">
        <v>1225</v>
      </c>
      <c r="C433" s="4" t="s">
        <v>418</v>
      </c>
      <c r="D433" s="39" t="b">
        <f>+A433='[2]PT CUT Bs'!$C465</f>
        <v>0</v>
      </c>
    </row>
    <row r="434" spans="1:4">
      <c r="A434" s="3">
        <v>1511</v>
      </c>
      <c r="B434" s="4" t="s">
        <v>1226</v>
      </c>
      <c r="C434" s="4" t="s">
        <v>419</v>
      </c>
      <c r="D434" s="39" t="b">
        <f>+A434='[2]PT CUT Bs'!$C466</f>
        <v>0</v>
      </c>
    </row>
    <row r="435" spans="1:4">
      <c r="A435" s="3">
        <v>1512</v>
      </c>
      <c r="B435" s="4" t="s">
        <v>1227</v>
      </c>
      <c r="C435" s="4" t="s">
        <v>420</v>
      </c>
      <c r="D435" s="39" t="b">
        <f>+A435='[2]PT CUT Bs'!$C467</f>
        <v>0</v>
      </c>
    </row>
    <row r="436" spans="1:4">
      <c r="A436" s="3">
        <v>1513</v>
      </c>
      <c r="B436" s="4" t="s">
        <v>1228</v>
      </c>
      <c r="C436" s="4" t="s">
        <v>421</v>
      </c>
      <c r="D436" s="39" t="b">
        <f>+A436='[2]PT CUT Bs'!$C468</f>
        <v>0</v>
      </c>
    </row>
    <row r="437" spans="1:4">
      <c r="A437" s="3">
        <v>1514</v>
      </c>
      <c r="B437" s="4" t="s">
        <v>1229</v>
      </c>
      <c r="C437" s="4" t="s">
        <v>422</v>
      </c>
      <c r="D437" s="39" t="b">
        <f>+A437='[2]PT CUT Bs'!$C469</f>
        <v>0</v>
      </c>
    </row>
    <row r="438" spans="1:4">
      <c r="A438" s="3">
        <v>1515</v>
      </c>
      <c r="B438" s="4" t="s">
        <v>1230</v>
      </c>
      <c r="C438" s="4" t="s">
        <v>423</v>
      </c>
      <c r="D438" s="39" t="b">
        <f>+A438='[2]PT CUT Bs'!$C470</f>
        <v>0</v>
      </c>
    </row>
    <row r="439" spans="1:4">
      <c r="A439" s="3">
        <v>1516</v>
      </c>
      <c r="B439" s="4" t="s">
        <v>1231</v>
      </c>
      <c r="C439" s="4" t="s">
        <v>424</v>
      </c>
      <c r="D439" s="39" t="b">
        <f>+A439='[2]PT CUT Bs'!$C471</f>
        <v>0</v>
      </c>
    </row>
    <row r="440" spans="1:4">
      <c r="A440" s="3">
        <v>1517</v>
      </c>
      <c r="B440" s="4" t="s">
        <v>1232</v>
      </c>
      <c r="C440" s="4" t="s">
        <v>425</v>
      </c>
      <c r="D440" s="39" t="b">
        <f>+A440='[2]PT CUT Bs'!$C472</f>
        <v>0</v>
      </c>
    </row>
    <row r="441" spans="1:4">
      <c r="A441" s="3">
        <v>1518</v>
      </c>
      <c r="B441" s="4" t="s">
        <v>1233</v>
      </c>
      <c r="C441" s="4" t="s">
        <v>426</v>
      </c>
      <c r="D441" s="39" t="b">
        <f>+A441='[2]PT CUT Bs'!$C473</f>
        <v>0</v>
      </c>
    </row>
    <row r="442" spans="1:4">
      <c r="A442" s="3">
        <v>1519</v>
      </c>
      <c r="B442" s="4" t="s">
        <v>1234</v>
      </c>
      <c r="C442" s="4" t="s">
        <v>427</v>
      </c>
      <c r="D442" s="39" t="b">
        <f>+A442='[2]PT CUT Bs'!$C474</f>
        <v>0</v>
      </c>
    </row>
    <row r="443" spans="1:4">
      <c r="A443" s="3">
        <v>1520</v>
      </c>
      <c r="B443" s="4" t="s">
        <v>1235</v>
      </c>
      <c r="C443" s="4" t="s">
        <v>428</v>
      </c>
      <c r="D443" s="39" t="b">
        <f>+A443='[2]PT CUT Bs'!$C475</f>
        <v>0</v>
      </c>
    </row>
    <row r="444" spans="1:4">
      <c r="A444" s="3">
        <v>1521</v>
      </c>
      <c r="B444" s="4" t="s">
        <v>1236</v>
      </c>
      <c r="C444" s="4" t="s">
        <v>429</v>
      </c>
      <c r="D444" s="39" t="b">
        <f>+A444='[2]PT CUT Bs'!$C476</f>
        <v>0</v>
      </c>
    </row>
    <row r="445" spans="1:4">
      <c r="A445" s="3">
        <v>1522</v>
      </c>
      <c r="B445" s="4" t="s">
        <v>1237</v>
      </c>
      <c r="C445" s="4" t="s">
        <v>430</v>
      </c>
      <c r="D445" s="39" t="b">
        <f>+A445='[2]PT CUT Bs'!$C477</f>
        <v>0</v>
      </c>
    </row>
    <row r="446" spans="1:4">
      <c r="A446" s="3">
        <v>1523</v>
      </c>
      <c r="B446" s="4" t="s">
        <v>1238</v>
      </c>
      <c r="C446" s="4" t="s">
        <v>431</v>
      </c>
      <c r="D446" s="39" t="b">
        <f>+A446='[2]PT CUT Bs'!$C478</f>
        <v>0</v>
      </c>
    </row>
    <row r="447" spans="1:4">
      <c r="A447" s="3">
        <v>1524</v>
      </c>
      <c r="B447" s="4" t="s">
        <v>1239</v>
      </c>
      <c r="C447" s="4" t="s">
        <v>432</v>
      </c>
      <c r="D447" s="39" t="b">
        <f>+A447='[2]PT CUT Bs'!$C479</f>
        <v>0</v>
      </c>
    </row>
    <row r="448" spans="1:4">
      <c r="A448" s="3">
        <v>1525</v>
      </c>
      <c r="B448" s="4" t="s">
        <v>1240</v>
      </c>
      <c r="C448" s="4" t="s">
        <v>433</v>
      </c>
      <c r="D448" s="39" t="b">
        <f>+A448='[2]PT CUT Bs'!$C480</f>
        <v>0</v>
      </c>
    </row>
    <row r="449" spans="1:4">
      <c r="A449" s="3">
        <v>1526</v>
      </c>
      <c r="B449" s="4" t="s">
        <v>1241</v>
      </c>
      <c r="C449" s="4" t="s">
        <v>434</v>
      </c>
      <c r="D449" s="39" t="b">
        <f>+A449='[2]PT CUT Bs'!$C481</f>
        <v>0</v>
      </c>
    </row>
    <row r="450" spans="1:4">
      <c r="A450" s="3">
        <v>1527</v>
      </c>
      <c r="B450" s="4" t="s">
        <v>1242</v>
      </c>
      <c r="C450" s="4" t="s">
        <v>435</v>
      </c>
      <c r="D450" s="39" t="b">
        <f>+A450='[2]PT CUT Bs'!$C482</f>
        <v>0</v>
      </c>
    </row>
    <row r="451" spans="1:4">
      <c r="A451" s="3">
        <v>1528</v>
      </c>
      <c r="B451" s="4" t="s">
        <v>1243</v>
      </c>
      <c r="C451" s="4" t="s">
        <v>436</v>
      </c>
      <c r="D451" s="39" t="b">
        <f>+A451='[2]PT CUT Bs'!$C483</f>
        <v>0</v>
      </c>
    </row>
    <row r="452" spans="1:4">
      <c r="A452" s="3">
        <v>1529</v>
      </c>
      <c r="B452" s="4" t="s">
        <v>1244</v>
      </c>
      <c r="C452" s="4" t="s">
        <v>437</v>
      </c>
      <c r="D452" s="39" t="b">
        <f>+A452='[2]PT CUT Bs'!$C484</f>
        <v>0</v>
      </c>
    </row>
    <row r="453" spans="1:4">
      <c r="A453" s="3">
        <v>1530</v>
      </c>
      <c r="B453" s="4" t="s">
        <v>1245</v>
      </c>
      <c r="C453" s="4" t="s">
        <v>438</v>
      </c>
      <c r="D453" s="39" t="b">
        <f>+A453='[2]PT CUT Bs'!$C485</f>
        <v>0</v>
      </c>
    </row>
    <row r="454" spans="1:4">
      <c r="A454" s="3">
        <v>1531</v>
      </c>
      <c r="B454" s="4" t="s">
        <v>1246</v>
      </c>
      <c r="C454" s="4" t="s">
        <v>439</v>
      </c>
      <c r="D454" s="39" t="b">
        <f>+A454='[2]PT CUT Bs'!$C486</f>
        <v>0</v>
      </c>
    </row>
    <row r="455" spans="1:4">
      <c r="A455" s="3">
        <v>1532</v>
      </c>
      <c r="B455" s="4" t="s">
        <v>1247</v>
      </c>
      <c r="C455" s="4" t="s">
        <v>440</v>
      </c>
      <c r="D455" s="39" t="b">
        <f>+A455='[2]PT CUT Bs'!$C487</f>
        <v>0</v>
      </c>
    </row>
    <row r="456" spans="1:4">
      <c r="A456" s="3">
        <v>1533</v>
      </c>
      <c r="B456" s="4" t="s">
        <v>1248</v>
      </c>
      <c r="C456" s="4" t="s">
        <v>441</v>
      </c>
      <c r="D456" s="39" t="b">
        <f>+A456='[2]PT CUT Bs'!$C488</f>
        <v>0</v>
      </c>
    </row>
    <row r="457" spans="1:4">
      <c r="A457" s="3">
        <v>1534</v>
      </c>
      <c r="B457" s="4" t="s">
        <v>1249</v>
      </c>
      <c r="C457" s="4" t="s">
        <v>442</v>
      </c>
      <c r="D457" s="39" t="b">
        <f>+A457='[2]PT CUT Bs'!$C489</f>
        <v>0</v>
      </c>
    </row>
    <row r="458" spans="1:4">
      <c r="A458" s="3">
        <v>1535</v>
      </c>
      <c r="B458" s="4" t="s">
        <v>1250</v>
      </c>
      <c r="C458" s="4" t="s">
        <v>443</v>
      </c>
      <c r="D458" s="39" t="b">
        <f>+A458='[2]PT CUT Bs'!$C490</f>
        <v>0</v>
      </c>
    </row>
    <row r="459" spans="1:4">
      <c r="A459" s="3">
        <v>1536</v>
      </c>
      <c r="B459" s="4" t="s">
        <v>1251</v>
      </c>
      <c r="C459" s="4" t="s">
        <v>444</v>
      </c>
      <c r="D459" s="39" t="b">
        <f>+A459='[2]PT CUT Bs'!$C491</f>
        <v>0</v>
      </c>
    </row>
    <row r="460" spans="1:4">
      <c r="A460" s="3">
        <v>1537</v>
      </c>
      <c r="B460" s="4" t="s">
        <v>1252</v>
      </c>
      <c r="C460" s="4" t="s">
        <v>445</v>
      </c>
      <c r="D460" s="39" t="b">
        <f>+A460='[2]PT CUT Bs'!$C492</f>
        <v>0</v>
      </c>
    </row>
    <row r="461" spans="1:4">
      <c r="A461" s="3">
        <v>1538</v>
      </c>
      <c r="B461" s="4" t="s">
        <v>1253</v>
      </c>
      <c r="C461" s="4" t="s">
        <v>446</v>
      </c>
      <c r="D461" s="39" t="b">
        <f>+A461='[2]PT CUT Bs'!$C493</f>
        <v>0</v>
      </c>
    </row>
    <row r="462" spans="1:4">
      <c r="A462" s="3">
        <v>1539</v>
      </c>
      <c r="B462" s="4" t="s">
        <v>1254</v>
      </c>
      <c r="C462" s="4" t="s">
        <v>447</v>
      </c>
      <c r="D462" s="39" t="b">
        <f>+A462='[2]PT CUT Bs'!$C494</f>
        <v>0</v>
      </c>
    </row>
    <row r="463" spans="1:4">
      <c r="A463" s="3">
        <v>1540</v>
      </c>
      <c r="B463" s="4" t="s">
        <v>1255</v>
      </c>
      <c r="C463" s="4" t="s">
        <v>1395</v>
      </c>
      <c r="D463" s="39" t="b">
        <f>+A463='[2]PT CUT Bs'!$C495</f>
        <v>0</v>
      </c>
    </row>
    <row r="464" spans="1:4">
      <c r="A464" s="3">
        <v>1601</v>
      </c>
      <c r="B464" s="4" t="s">
        <v>1256</v>
      </c>
      <c r="C464" s="4" t="s">
        <v>448</v>
      </c>
      <c r="D464" s="39" t="b">
        <f>+A464='[2]PT CUT Bs'!$C496</f>
        <v>0</v>
      </c>
    </row>
    <row r="465" spans="1:4">
      <c r="A465" s="3">
        <v>1602</v>
      </c>
      <c r="B465" s="4" t="s">
        <v>1257</v>
      </c>
      <c r="C465" s="4" t="s">
        <v>449</v>
      </c>
      <c r="D465" s="39" t="b">
        <f>+A465='[2]PT CUT Bs'!$C497</f>
        <v>0</v>
      </c>
    </row>
    <row r="466" spans="1:4">
      <c r="A466" s="3">
        <v>1603</v>
      </c>
      <c r="B466" s="4" t="s">
        <v>1258</v>
      </c>
      <c r="C466" s="4" t="s">
        <v>450</v>
      </c>
      <c r="D466" s="39" t="b">
        <f>+A466='[2]PT CUT Bs'!$C498</f>
        <v>0</v>
      </c>
    </row>
    <row r="467" spans="1:4">
      <c r="A467" s="3">
        <v>1604</v>
      </c>
      <c r="B467" s="4" t="s">
        <v>1259</v>
      </c>
      <c r="C467" s="4" t="s">
        <v>451</v>
      </c>
      <c r="D467" s="39" t="b">
        <f>+A467='[2]PT CUT Bs'!$C499</f>
        <v>0</v>
      </c>
    </row>
    <row r="468" spans="1:4">
      <c r="A468" s="3">
        <v>1605</v>
      </c>
      <c r="B468" s="4" t="s">
        <v>1260</v>
      </c>
      <c r="C468" s="4" t="s">
        <v>452</v>
      </c>
      <c r="D468" s="39" t="b">
        <f>+A468='[2]PT CUT Bs'!$C500</f>
        <v>0</v>
      </c>
    </row>
    <row r="469" spans="1:4">
      <c r="A469" s="3">
        <v>1606</v>
      </c>
      <c r="B469" s="4" t="s">
        <v>1261</v>
      </c>
      <c r="C469" s="4" t="s">
        <v>453</v>
      </c>
      <c r="D469" s="39" t="b">
        <f>+A469='[2]PT CUT Bs'!$C501</f>
        <v>0</v>
      </c>
    </row>
    <row r="470" spans="1:4">
      <c r="A470" s="3">
        <v>1607</v>
      </c>
      <c r="B470" s="4" t="s">
        <v>1262</v>
      </c>
      <c r="C470" s="4" t="s">
        <v>454</v>
      </c>
      <c r="D470" s="39" t="b">
        <f>+A470='[2]PT CUT Bs'!$C502</f>
        <v>0</v>
      </c>
    </row>
    <row r="471" spans="1:4">
      <c r="A471" s="3">
        <v>1608</v>
      </c>
      <c r="B471" s="4" t="s">
        <v>1263</v>
      </c>
      <c r="C471" s="4" t="s">
        <v>455</v>
      </c>
      <c r="D471" s="39" t="b">
        <f>+A471='[2]PT CUT Bs'!$C503</f>
        <v>0</v>
      </c>
    </row>
    <row r="472" spans="1:4">
      <c r="A472" s="3">
        <v>1609</v>
      </c>
      <c r="B472" s="4" t="s">
        <v>1264</v>
      </c>
      <c r="C472" s="4" t="s">
        <v>456</v>
      </c>
      <c r="D472" s="39" t="b">
        <f>+A472='[2]PT CUT Bs'!$C504</f>
        <v>0</v>
      </c>
    </row>
    <row r="473" spans="1:4">
      <c r="A473" s="3">
        <v>1610</v>
      </c>
      <c r="B473" s="4" t="s">
        <v>1265</v>
      </c>
      <c r="C473" s="4" t="s">
        <v>1396</v>
      </c>
      <c r="D473" s="39" t="b">
        <f>+A473='[2]PT CUT Bs'!$C505</f>
        <v>0</v>
      </c>
    </row>
    <row r="474" spans="1:4">
      <c r="A474" s="3">
        <v>1611</v>
      </c>
      <c r="B474" s="4" t="s">
        <v>1266</v>
      </c>
      <c r="C474" s="4" t="s">
        <v>457</v>
      </c>
      <c r="D474" s="39" t="b">
        <f>+A474='[2]PT CUT Bs'!$C506</f>
        <v>0</v>
      </c>
    </row>
    <row r="475" spans="1:4">
      <c r="A475" s="3">
        <v>1701</v>
      </c>
      <c r="B475" s="4" t="s">
        <v>1267</v>
      </c>
      <c r="C475" s="4" t="s">
        <v>1397</v>
      </c>
      <c r="D475" s="39" t="b">
        <f>+A475='[2]PT CUT Bs'!$C507</f>
        <v>0</v>
      </c>
    </row>
    <row r="476" spans="1:4">
      <c r="A476" s="3">
        <v>1702</v>
      </c>
      <c r="B476" s="4" t="s">
        <v>1268</v>
      </c>
      <c r="C476" s="4" t="s">
        <v>458</v>
      </c>
      <c r="D476" s="39" t="b">
        <f>+A476='[2]PT CUT Bs'!$C508</f>
        <v>0</v>
      </c>
    </row>
    <row r="477" spans="1:4">
      <c r="A477" s="3">
        <v>1703</v>
      </c>
      <c r="B477" s="4" t="s">
        <v>1269</v>
      </c>
      <c r="C477" s="4" t="s">
        <v>459</v>
      </c>
      <c r="D477" s="39" t="b">
        <f>+A477='[2]PT CUT Bs'!$C509</f>
        <v>0</v>
      </c>
    </row>
    <row r="478" spans="1:4">
      <c r="A478" s="3">
        <v>1704</v>
      </c>
      <c r="B478" s="4" t="s">
        <v>1270</v>
      </c>
      <c r="C478" s="4" t="s">
        <v>1398</v>
      </c>
      <c r="D478" s="39" t="b">
        <f>+A478='[2]PT CUT Bs'!$C510</f>
        <v>0</v>
      </c>
    </row>
    <row r="479" spans="1:4">
      <c r="A479" s="3">
        <v>1705</v>
      </c>
      <c r="B479" s="4" t="s">
        <v>1271</v>
      </c>
      <c r="C479" s="4" t="s">
        <v>1399</v>
      </c>
      <c r="D479" s="39" t="b">
        <f>+A479='[2]PT CUT Bs'!$C511</f>
        <v>0</v>
      </c>
    </row>
    <row r="480" spans="1:4">
      <c r="A480" s="3">
        <v>1706</v>
      </c>
      <c r="B480" s="4" t="s">
        <v>1272</v>
      </c>
      <c r="C480" s="4" t="s">
        <v>460</v>
      </c>
      <c r="D480" s="39" t="b">
        <f>+A480='[2]PT CUT Bs'!$C512</f>
        <v>0</v>
      </c>
    </row>
    <row r="481" spans="1:4">
      <c r="A481" s="3">
        <v>1707</v>
      </c>
      <c r="B481" s="4" t="s">
        <v>1273</v>
      </c>
      <c r="C481" s="4" t="s">
        <v>461</v>
      </c>
      <c r="D481" s="39" t="b">
        <f>+A481='[2]PT CUT Bs'!$C513</f>
        <v>0</v>
      </c>
    </row>
    <row r="482" spans="1:4">
      <c r="A482" s="3">
        <v>1708</v>
      </c>
      <c r="B482" s="4" t="s">
        <v>1274</v>
      </c>
      <c r="C482" s="4" t="s">
        <v>462</v>
      </c>
      <c r="D482" s="39" t="b">
        <f>+A482='[2]PT CUT Bs'!$C514</f>
        <v>0</v>
      </c>
    </row>
    <row r="483" spans="1:4">
      <c r="A483" s="3">
        <v>1709</v>
      </c>
      <c r="B483" s="4" t="s">
        <v>1275</v>
      </c>
      <c r="C483" s="4" t="s">
        <v>463</v>
      </c>
      <c r="D483" s="39" t="b">
        <f>+A483='[2]PT CUT Bs'!$C515</f>
        <v>0</v>
      </c>
    </row>
    <row r="484" spans="1:4">
      <c r="A484" s="3">
        <v>1710</v>
      </c>
      <c r="B484" s="4" t="s">
        <v>1276</v>
      </c>
      <c r="C484" s="4" t="s">
        <v>464</v>
      </c>
      <c r="D484" s="39" t="b">
        <f>+A484='[2]PT CUT Bs'!$C516</f>
        <v>0</v>
      </c>
    </row>
    <row r="485" spans="1:4">
      <c r="A485" s="3">
        <v>1711</v>
      </c>
      <c r="B485" s="4" t="s">
        <v>1277</v>
      </c>
      <c r="C485" s="4" t="s">
        <v>465</v>
      </c>
      <c r="D485" s="39" t="b">
        <f>+A485='[2]PT CUT Bs'!$C517</f>
        <v>0</v>
      </c>
    </row>
    <row r="486" spans="1:4">
      <c r="A486" s="3">
        <v>1712</v>
      </c>
      <c r="B486" s="4" t="s">
        <v>1278</v>
      </c>
      <c r="C486" s="4" t="s">
        <v>466</v>
      </c>
      <c r="D486" s="39" t="b">
        <f>+A486='[2]PT CUT Bs'!$C518</f>
        <v>0</v>
      </c>
    </row>
    <row r="487" spans="1:4">
      <c r="A487" s="3">
        <v>1713</v>
      </c>
      <c r="B487" s="4" t="s">
        <v>1279</v>
      </c>
      <c r="C487" s="4" t="s">
        <v>467</v>
      </c>
      <c r="D487" s="39" t="b">
        <f>+A487='[2]PT CUT Bs'!$C519</f>
        <v>0</v>
      </c>
    </row>
    <row r="488" spans="1:4">
      <c r="A488" s="3">
        <v>1714</v>
      </c>
      <c r="B488" s="4" t="s">
        <v>1280</v>
      </c>
      <c r="C488" s="4" t="s">
        <v>468</v>
      </c>
      <c r="D488" s="39" t="b">
        <f>+A488='[2]PT CUT Bs'!$C520</f>
        <v>0</v>
      </c>
    </row>
    <row r="489" spans="1:4">
      <c r="A489" s="3">
        <v>1715</v>
      </c>
      <c r="B489" s="4" t="s">
        <v>1281</v>
      </c>
      <c r="C489" s="4" t="s">
        <v>469</v>
      </c>
      <c r="D489" s="39" t="b">
        <f>+A489='[2]PT CUT Bs'!$C521</f>
        <v>0</v>
      </c>
    </row>
    <row r="490" spans="1:4">
      <c r="A490" s="3">
        <v>1716</v>
      </c>
      <c r="B490" s="4" t="s">
        <v>1282</v>
      </c>
      <c r="C490" s="4" t="s">
        <v>470</v>
      </c>
      <c r="D490" s="39" t="b">
        <f>+A490='[2]PT CUT Bs'!$C522</f>
        <v>0</v>
      </c>
    </row>
    <row r="491" spans="1:4">
      <c r="A491" s="3">
        <v>1717</v>
      </c>
      <c r="B491" s="4" t="s">
        <v>1283</v>
      </c>
      <c r="C491" s="4" t="s">
        <v>471</v>
      </c>
      <c r="D491" s="39" t="b">
        <f>+A491='[2]PT CUT Bs'!$C523</f>
        <v>0</v>
      </c>
    </row>
    <row r="492" spans="1:4">
      <c r="A492" s="3">
        <v>1718</v>
      </c>
      <c r="B492" s="4" t="s">
        <v>1284</v>
      </c>
      <c r="C492" s="4" t="s">
        <v>472</v>
      </c>
      <c r="D492" s="39" t="b">
        <f>+A492='[2]PT CUT Bs'!$C524</f>
        <v>0</v>
      </c>
    </row>
    <row r="493" spans="1:4">
      <c r="A493" s="3">
        <v>1720</v>
      </c>
      <c r="B493" s="4" t="s">
        <v>1285</v>
      </c>
      <c r="C493" s="4" t="s">
        <v>473</v>
      </c>
      <c r="D493" s="39" t="b">
        <f>+A493='[2]PT CUT Bs'!$C526</f>
        <v>0</v>
      </c>
    </row>
    <row r="494" spans="1:4">
      <c r="A494" s="3">
        <v>1721</v>
      </c>
      <c r="B494" s="4" t="s">
        <v>1286</v>
      </c>
      <c r="C494" s="4" t="s">
        <v>474</v>
      </c>
      <c r="D494" s="39" t="b">
        <f>+A494='[2]PT CUT Bs'!$C527</f>
        <v>0</v>
      </c>
    </row>
    <row r="495" spans="1:4">
      <c r="A495" s="3">
        <v>1722</v>
      </c>
      <c r="B495" s="4" t="s">
        <v>1287</v>
      </c>
      <c r="C495" s="4" t="s">
        <v>475</v>
      </c>
      <c r="D495" s="39" t="b">
        <f>+A495='[2]PT CUT Bs'!$C528</f>
        <v>0</v>
      </c>
    </row>
    <row r="496" spans="1:4">
      <c r="A496" s="3">
        <v>1723</v>
      </c>
      <c r="B496" s="4" t="s">
        <v>1288</v>
      </c>
      <c r="C496" s="4" t="s">
        <v>476</v>
      </c>
      <c r="D496" s="39" t="b">
        <f>+A496='[2]PT CUT Bs'!$C529</f>
        <v>0</v>
      </c>
    </row>
    <row r="497" spans="1:4">
      <c r="A497" s="3">
        <v>1724</v>
      </c>
      <c r="B497" s="4" t="s">
        <v>1289</v>
      </c>
      <c r="C497" s="4" t="s">
        <v>477</v>
      </c>
      <c r="D497" s="39" t="b">
        <f>+A497='[2]PT CUT Bs'!$C530</f>
        <v>0</v>
      </c>
    </row>
    <row r="498" spans="1:4">
      <c r="A498" s="3">
        <v>1725</v>
      </c>
      <c r="B498" s="4" t="s">
        <v>1290</v>
      </c>
      <c r="C498" s="4" t="s">
        <v>478</v>
      </c>
      <c r="D498" s="39" t="b">
        <f>+A498='[2]PT CUT Bs'!$C531</f>
        <v>0</v>
      </c>
    </row>
    <row r="499" spans="1:4">
      <c r="A499" s="3">
        <v>1726</v>
      </c>
      <c r="B499" s="4" t="s">
        <v>1291</v>
      </c>
      <c r="C499" s="4" t="s">
        <v>479</v>
      </c>
      <c r="D499" s="39" t="b">
        <f>+A499='[2]PT CUT Bs'!$C532</f>
        <v>0</v>
      </c>
    </row>
    <row r="500" spans="1:4">
      <c r="A500" s="3">
        <v>1727</v>
      </c>
      <c r="B500" s="4" t="s">
        <v>1292</v>
      </c>
      <c r="C500" s="4" t="s">
        <v>480</v>
      </c>
      <c r="D500" s="39" t="b">
        <f>+A500='[2]PT CUT Bs'!$C533</f>
        <v>0</v>
      </c>
    </row>
    <row r="501" spans="1:4">
      <c r="A501" s="3">
        <v>1728</v>
      </c>
      <c r="B501" s="4" t="s">
        <v>1293</v>
      </c>
      <c r="C501" s="4" t="s">
        <v>481</v>
      </c>
      <c r="D501" s="39" t="b">
        <f>+A501='[2]PT CUT Bs'!$C534</f>
        <v>0</v>
      </c>
    </row>
    <row r="502" spans="1:4">
      <c r="A502" s="3">
        <v>1729</v>
      </c>
      <c r="B502" s="4" t="s">
        <v>1294</v>
      </c>
      <c r="C502" s="4" t="s">
        <v>482</v>
      </c>
      <c r="D502" s="39" t="b">
        <f>+A502='[2]PT CUT Bs'!$C535</f>
        <v>0</v>
      </c>
    </row>
    <row r="503" spans="1:4">
      <c r="A503" s="3">
        <v>1730</v>
      </c>
      <c r="B503" s="4" t="s">
        <v>1295</v>
      </c>
      <c r="C503" s="4" t="s">
        <v>483</v>
      </c>
      <c r="D503" s="39" t="b">
        <f>+A503='[2]PT CUT Bs'!$C536</f>
        <v>0</v>
      </c>
    </row>
    <row r="504" spans="1:4">
      <c r="A504" s="3">
        <v>1731</v>
      </c>
      <c r="B504" s="4" t="s">
        <v>1296</v>
      </c>
      <c r="C504" s="4" t="s">
        <v>484</v>
      </c>
      <c r="D504" s="39" t="b">
        <f>+A504='[2]PT CUT Bs'!$C537</f>
        <v>0</v>
      </c>
    </row>
    <row r="505" spans="1:4">
      <c r="A505" s="3">
        <v>1732</v>
      </c>
      <c r="B505" s="4" t="s">
        <v>1297</v>
      </c>
      <c r="C505" s="4" t="s">
        <v>485</v>
      </c>
      <c r="D505" s="39" t="b">
        <f>+A505='[2]PT CUT Bs'!$C538</f>
        <v>0</v>
      </c>
    </row>
    <row r="506" spans="1:4">
      <c r="A506" s="3">
        <v>1733</v>
      </c>
      <c r="B506" s="4" t="s">
        <v>1298</v>
      </c>
      <c r="C506" s="4" t="s">
        <v>486</v>
      </c>
      <c r="D506" s="39" t="b">
        <f>+A506='[2]PT CUT Bs'!$C539</f>
        <v>0</v>
      </c>
    </row>
    <row r="507" spans="1:4">
      <c r="A507" s="3">
        <v>1734</v>
      </c>
      <c r="B507" s="4" t="s">
        <v>1299</v>
      </c>
      <c r="C507" s="4" t="s">
        <v>487</v>
      </c>
      <c r="D507" s="39" t="b">
        <f>+A507='[2]PT CUT Bs'!$C540</f>
        <v>0</v>
      </c>
    </row>
    <row r="508" spans="1:4">
      <c r="A508" s="3">
        <v>1735</v>
      </c>
      <c r="B508" s="4" t="s">
        <v>1300</v>
      </c>
      <c r="C508" s="4" t="s">
        <v>488</v>
      </c>
      <c r="D508" s="39" t="b">
        <f>+A508='[2]PT CUT Bs'!$C541</f>
        <v>0</v>
      </c>
    </row>
    <row r="509" spans="1:4">
      <c r="A509" s="3">
        <v>1736</v>
      </c>
      <c r="B509" s="4" t="s">
        <v>1301</v>
      </c>
      <c r="C509" s="4" t="s">
        <v>489</v>
      </c>
      <c r="D509" s="39" t="b">
        <f>+A509='[2]PT CUT Bs'!$C542</f>
        <v>0</v>
      </c>
    </row>
    <row r="510" spans="1:4">
      <c r="A510" s="3">
        <v>1737</v>
      </c>
      <c r="B510" s="4" t="s">
        <v>1302</v>
      </c>
      <c r="C510" s="4" t="s">
        <v>490</v>
      </c>
      <c r="D510" s="39" t="b">
        <f>+A510='[2]PT CUT Bs'!$C543</f>
        <v>0</v>
      </c>
    </row>
    <row r="511" spans="1:4">
      <c r="A511" s="3">
        <v>1738</v>
      </c>
      <c r="B511" s="4" t="s">
        <v>1303</v>
      </c>
      <c r="C511" s="4" t="s">
        <v>491</v>
      </c>
      <c r="D511" s="39" t="b">
        <f>+A511='[2]PT CUT Bs'!$C544</f>
        <v>0</v>
      </c>
    </row>
    <row r="512" spans="1:4">
      <c r="A512" s="3">
        <v>1739</v>
      </c>
      <c r="B512" s="4" t="s">
        <v>1304</v>
      </c>
      <c r="C512" s="4" t="s">
        <v>492</v>
      </c>
      <c r="D512" s="39" t="b">
        <f>+A512='[2]PT CUT Bs'!$C545</f>
        <v>0</v>
      </c>
    </row>
    <row r="513" spans="1:4">
      <c r="A513" s="3">
        <v>1740</v>
      </c>
      <c r="B513" s="4" t="s">
        <v>1305</v>
      </c>
      <c r="C513" s="4" t="s">
        <v>493</v>
      </c>
      <c r="D513" s="39" t="b">
        <f>+A513='[2]PT CUT Bs'!$C546</f>
        <v>0</v>
      </c>
    </row>
    <row r="514" spans="1:4">
      <c r="A514" s="3">
        <v>1741</v>
      </c>
      <c r="B514" s="4" t="s">
        <v>1306</v>
      </c>
      <c r="C514" s="4" t="s">
        <v>494</v>
      </c>
      <c r="D514" s="39" t="b">
        <f>+A514='[2]PT CUT Bs'!$C547</f>
        <v>0</v>
      </c>
    </row>
    <row r="515" spans="1:4">
      <c r="A515" s="3">
        <v>1742</v>
      </c>
      <c r="B515" s="4" t="s">
        <v>1307</v>
      </c>
      <c r="C515" s="4" t="s">
        <v>495</v>
      </c>
      <c r="D515" s="39" t="b">
        <f>+A515='[2]PT CUT Bs'!$C548</f>
        <v>0</v>
      </c>
    </row>
    <row r="516" spans="1:4">
      <c r="A516" s="3">
        <v>1743</v>
      </c>
      <c r="B516" s="4" t="s">
        <v>1308</v>
      </c>
      <c r="C516" s="4" t="s">
        <v>496</v>
      </c>
      <c r="D516" s="39" t="b">
        <f>+A516='[2]PT CUT Bs'!$C549</f>
        <v>0</v>
      </c>
    </row>
    <row r="517" spans="1:4">
      <c r="A517" s="3">
        <v>1744</v>
      </c>
      <c r="B517" s="4" t="s">
        <v>1309</v>
      </c>
      <c r="C517" s="4" t="s">
        <v>497</v>
      </c>
      <c r="D517" s="39" t="b">
        <f>+A517='[2]PT CUT Bs'!$C550</f>
        <v>0</v>
      </c>
    </row>
    <row r="518" spans="1:4">
      <c r="A518" s="3">
        <v>1745</v>
      </c>
      <c r="B518" s="4" t="s">
        <v>1310</v>
      </c>
      <c r="C518" s="4" t="s">
        <v>498</v>
      </c>
      <c r="D518" s="39" t="b">
        <f>+A518='[2]PT CUT Bs'!$C551</f>
        <v>0</v>
      </c>
    </row>
    <row r="519" spans="1:4">
      <c r="A519" s="3">
        <v>1746</v>
      </c>
      <c r="B519" s="4" t="s">
        <v>1311</v>
      </c>
      <c r="C519" s="4" t="s">
        <v>499</v>
      </c>
      <c r="D519" s="39" t="b">
        <f>+A519='[2]PT CUT Bs'!$C552</f>
        <v>0</v>
      </c>
    </row>
    <row r="520" spans="1:4">
      <c r="A520" s="3">
        <v>1747</v>
      </c>
      <c r="B520" s="4" t="s">
        <v>1265</v>
      </c>
      <c r="C520" s="4" t="s">
        <v>1396</v>
      </c>
      <c r="D520" s="39" t="b">
        <f>+A520='[2]PT CUT Bs'!$C553</f>
        <v>0</v>
      </c>
    </row>
    <row r="521" spans="1:4">
      <c r="A521" s="3">
        <v>1748</v>
      </c>
      <c r="B521" s="4" t="s">
        <v>1312</v>
      </c>
      <c r="C521" s="4" t="s">
        <v>500</v>
      </c>
      <c r="D521" s="39" t="b">
        <f>+A521='[2]PT CUT Bs'!$C554</f>
        <v>0</v>
      </c>
    </row>
    <row r="522" spans="1:4">
      <c r="A522" s="3">
        <v>1749</v>
      </c>
      <c r="B522" s="4" t="s">
        <v>1313</v>
      </c>
      <c r="C522" s="4" t="s">
        <v>501</v>
      </c>
      <c r="D522" s="39" t="b">
        <f>+A522='[2]PT CUT Bs'!$C555</f>
        <v>0</v>
      </c>
    </row>
    <row r="523" spans="1:4">
      <c r="A523" s="3">
        <v>1750</v>
      </c>
      <c r="B523" s="4" t="s">
        <v>1314</v>
      </c>
      <c r="C523" s="4" t="s">
        <v>502</v>
      </c>
      <c r="D523" s="39" t="b">
        <f>+A523='[2]PT CUT Bs'!$C556</f>
        <v>0</v>
      </c>
    </row>
    <row r="524" spans="1:4">
      <c r="A524" s="3">
        <v>1751</v>
      </c>
      <c r="B524" s="4" t="s">
        <v>1315</v>
      </c>
      <c r="C524" s="4" t="s">
        <v>503</v>
      </c>
      <c r="D524" s="39" t="b">
        <f>+A524='[2]PT CUT Bs'!$C557</f>
        <v>0</v>
      </c>
    </row>
    <row r="525" spans="1:4">
      <c r="A525" s="3">
        <v>1752</v>
      </c>
      <c r="B525" s="4" t="s">
        <v>1316</v>
      </c>
      <c r="C525" s="4" t="s">
        <v>504</v>
      </c>
      <c r="D525" s="39" t="b">
        <f>+A525='[2]PT CUT Bs'!$C558</f>
        <v>0</v>
      </c>
    </row>
    <row r="526" spans="1:4">
      <c r="A526" s="3">
        <v>1753</v>
      </c>
      <c r="B526" s="4" t="s">
        <v>1317</v>
      </c>
      <c r="C526" s="4" t="s">
        <v>505</v>
      </c>
      <c r="D526" s="39" t="b">
        <f>+A526='[2]PT CUT Bs'!$C559</f>
        <v>0</v>
      </c>
    </row>
    <row r="527" spans="1:4">
      <c r="A527" s="3">
        <v>1754</v>
      </c>
      <c r="B527" s="4" t="s">
        <v>1318</v>
      </c>
      <c r="C527" s="4" t="s">
        <v>506</v>
      </c>
      <c r="D527" s="39" t="b">
        <f>+A527='[2]PT CUT Bs'!$C560</f>
        <v>0</v>
      </c>
    </row>
    <row r="528" spans="1:4">
      <c r="A528" s="3">
        <v>1755</v>
      </c>
      <c r="B528" s="4" t="s">
        <v>1319</v>
      </c>
      <c r="C528" s="4" t="s">
        <v>507</v>
      </c>
      <c r="D528" s="39" t="b">
        <f>+A528='[2]PT CUT Bs'!$C561</f>
        <v>0</v>
      </c>
    </row>
    <row r="529" spans="1:4">
      <c r="A529" s="3">
        <v>1756</v>
      </c>
      <c r="B529" s="4" t="s">
        <v>1320</v>
      </c>
      <c r="C529" s="4" t="s">
        <v>508</v>
      </c>
      <c r="D529" s="39" t="b">
        <f>+A529='[2]PT CUT Bs'!$C562</f>
        <v>0</v>
      </c>
    </row>
    <row r="530" spans="1:4">
      <c r="A530" s="3">
        <v>1801</v>
      </c>
      <c r="B530" s="4" t="s">
        <v>1321</v>
      </c>
      <c r="C530" s="4" t="s">
        <v>509</v>
      </c>
      <c r="D530" s="39" t="b">
        <f>+A530='[2]PT CUT Bs'!$C563</f>
        <v>0</v>
      </c>
    </row>
    <row r="531" spans="1:4">
      <c r="A531" s="3">
        <v>1802</v>
      </c>
      <c r="B531" s="4" t="s">
        <v>1303</v>
      </c>
      <c r="C531" s="4" t="s">
        <v>491</v>
      </c>
      <c r="D531" s="39" t="b">
        <f>+A531='[2]PT CUT Bs'!$C564</f>
        <v>0</v>
      </c>
    </row>
    <row r="532" spans="1:4">
      <c r="A532" s="3">
        <v>1803</v>
      </c>
      <c r="B532" s="4" t="s">
        <v>1322</v>
      </c>
      <c r="C532" s="4" t="s">
        <v>510</v>
      </c>
      <c r="D532" s="39" t="b">
        <f>+A532='[2]PT CUT Bs'!$C565</f>
        <v>0</v>
      </c>
    </row>
    <row r="533" spans="1:4">
      <c r="A533" s="3">
        <v>1805</v>
      </c>
      <c r="B533" s="4" t="s">
        <v>1323</v>
      </c>
      <c r="C533" s="4" t="s">
        <v>511</v>
      </c>
      <c r="D533" s="39" t="b">
        <f>+A533='[2]PT CUT Bs'!$C566</f>
        <v>0</v>
      </c>
    </row>
    <row r="534" spans="1:4">
      <c r="A534" s="3">
        <v>1806</v>
      </c>
      <c r="B534" s="4" t="s">
        <v>1324</v>
      </c>
      <c r="C534" s="4" t="s">
        <v>512</v>
      </c>
      <c r="D534" s="39" t="b">
        <f>+A534='[2]PT CUT Bs'!$C567</f>
        <v>0</v>
      </c>
    </row>
    <row r="535" spans="1:4">
      <c r="A535" s="3">
        <v>1807</v>
      </c>
      <c r="B535" s="4" t="s">
        <v>1325</v>
      </c>
      <c r="C535" s="4" t="s">
        <v>513</v>
      </c>
      <c r="D535" s="39" t="b">
        <f>+A535='[2]PT CUT Bs'!$C568</f>
        <v>0</v>
      </c>
    </row>
    <row r="536" spans="1:4">
      <c r="A536" s="3">
        <v>1808</v>
      </c>
      <c r="B536" s="4" t="s">
        <v>1326</v>
      </c>
      <c r="C536" s="4" t="s">
        <v>514</v>
      </c>
      <c r="D536" s="39" t="b">
        <f>+A536='[2]PT CUT Bs'!$C569</f>
        <v>0</v>
      </c>
    </row>
    <row r="537" spans="1:4">
      <c r="A537" s="3">
        <v>1809</v>
      </c>
      <c r="B537" s="4" t="s">
        <v>1327</v>
      </c>
      <c r="C537" s="4" t="s">
        <v>515</v>
      </c>
      <c r="D537" s="39" t="b">
        <f>+A537='[2]PT CUT Bs'!$C570</f>
        <v>0</v>
      </c>
    </row>
    <row r="538" spans="1:4">
      <c r="A538" s="3">
        <v>1810</v>
      </c>
      <c r="B538" s="4" t="s">
        <v>1328</v>
      </c>
      <c r="C538" s="4" t="s">
        <v>516</v>
      </c>
      <c r="D538" s="39" t="b">
        <f>+A538='[2]PT CUT Bs'!$C571</f>
        <v>0</v>
      </c>
    </row>
    <row r="539" spans="1:4">
      <c r="A539" s="3">
        <v>1811</v>
      </c>
      <c r="B539" s="4" t="s">
        <v>1329</v>
      </c>
      <c r="C539" s="4" t="s">
        <v>517</v>
      </c>
      <c r="D539" s="39" t="b">
        <f>+A539='[2]PT CUT Bs'!$C572</f>
        <v>0</v>
      </c>
    </row>
    <row r="540" spans="1:4">
      <c r="A540" s="3">
        <v>1812</v>
      </c>
      <c r="B540" s="4" t="s">
        <v>1330</v>
      </c>
      <c r="C540" s="4" t="s">
        <v>518</v>
      </c>
      <c r="D540" s="39" t="b">
        <f>+A540='[2]PT CUT Bs'!$C573</f>
        <v>0</v>
      </c>
    </row>
    <row r="541" spans="1:4">
      <c r="A541" s="3">
        <v>1813</v>
      </c>
      <c r="B541" s="4" t="s">
        <v>1331</v>
      </c>
      <c r="C541" s="4" t="s">
        <v>519</v>
      </c>
      <c r="D541" s="39" t="b">
        <f>+A541='[2]PT CUT Bs'!$C574</f>
        <v>0</v>
      </c>
    </row>
    <row r="542" spans="1:4">
      <c r="A542" s="3">
        <v>1814</v>
      </c>
      <c r="B542" s="4" t="s">
        <v>1332</v>
      </c>
      <c r="C542" s="4" t="s">
        <v>520</v>
      </c>
      <c r="D542" s="39" t="b">
        <f>+A542='[2]PT CUT Bs'!$C575</f>
        <v>0</v>
      </c>
    </row>
    <row r="543" spans="1:4">
      <c r="A543" s="3">
        <v>1815</v>
      </c>
      <c r="B543" s="4" t="s">
        <v>1314</v>
      </c>
      <c r="C543" s="4" t="s">
        <v>502</v>
      </c>
      <c r="D543" s="39" t="b">
        <f>+A543='[2]PT CUT Bs'!$C576</f>
        <v>0</v>
      </c>
    </row>
    <row r="544" spans="1:4">
      <c r="A544" s="3">
        <v>1816</v>
      </c>
      <c r="B544" s="4" t="s">
        <v>1333</v>
      </c>
      <c r="C544" s="4" t="s">
        <v>521</v>
      </c>
      <c r="D544" s="39" t="b">
        <f>+A544='[2]PT CUT Bs'!$C577</f>
        <v>0</v>
      </c>
    </row>
    <row r="545" spans="1:4">
      <c r="A545" s="3">
        <v>1817</v>
      </c>
      <c r="B545" s="4" t="s">
        <v>1334</v>
      </c>
      <c r="C545" s="4" t="s">
        <v>522</v>
      </c>
      <c r="D545" s="39" t="b">
        <f>+A545='[2]PT CUT Bs'!$C578</f>
        <v>0</v>
      </c>
    </row>
    <row r="546" spans="1:4">
      <c r="A546" s="3">
        <v>1818</v>
      </c>
      <c r="B546" s="4" t="s">
        <v>1335</v>
      </c>
      <c r="C546" s="4" t="s">
        <v>523</v>
      </c>
      <c r="D546" s="39" t="b">
        <f>+A546='[2]PT CUT Bs'!$C579</f>
        <v>0</v>
      </c>
    </row>
    <row r="547" spans="1:4">
      <c r="A547" s="3">
        <v>1819</v>
      </c>
      <c r="B547" s="4" t="s">
        <v>1336</v>
      </c>
      <c r="C547" s="4" t="s">
        <v>524</v>
      </c>
      <c r="D547" s="39" t="b">
        <f>+A547='[2]PT CUT Bs'!$C580</f>
        <v>0</v>
      </c>
    </row>
    <row r="548" spans="1:4">
      <c r="A548" s="3">
        <v>1820</v>
      </c>
      <c r="B548" s="4" t="s">
        <v>1337</v>
      </c>
      <c r="C548" s="4" t="s">
        <v>525</v>
      </c>
      <c r="D548" s="39" t="b">
        <f>+A548='[2]PT CUT Bs'!$C581</f>
        <v>0</v>
      </c>
    </row>
    <row r="549" spans="1:4">
      <c r="A549" s="3">
        <v>1901</v>
      </c>
      <c r="B549" s="4" t="s">
        <v>1338</v>
      </c>
      <c r="C549" s="4" t="s">
        <v>526</v>
      </c>
      <c r="D549" s="39" t="b">
        <f>+A549='[2]PT CUT Bs'!$C582</f>
        <v>0</v>
      </c>
    </row>
    <row r="550" spans="1:4">
      <c r="A550" s="3">
        <v>1902</v>
      </c>
      <c r="B550" s="4" t="s">
        <v>1339</v>
      </c>
      <c r="C550" s="4" t="s">
        <v>527</v>
      </c>
      <c r="D550" s="39" t="b">
        <f>+A550='[2]PT CUT Bs'!$C583</f>
        <v>0</v>
      </c>
    </row>
    <row r="551" spans="1:4">
      <c r="A551" s="3">
        <v>1903</v>
      </c>
      <c r="B551" s="4" t="s">
        <v>1340</v>
      </c>
      <c r="C551" s="4" t="s">
        <v>528</v>
      </c>
      <c r="D551" s="39" t="b">
        <f>+A551='[2]PT CUT Bs'!$C584</f>
        <v>0</v>
      </c>
    </row>
    <row r="552" spans="1:4">
      <c r="A552" s="3">
        <v>1904</v>
      </c>
      <c r="B552" s="4" t="s">
        <v>1341</v>
      </c>
      <c r="C552" s="4" t="s">
        <v>529</v>
      </c>
      <c r="D552" s="39" t="b">
        <f>+A552='[2]PT CUT Bs'!$C585</f>
        <v>0</v>
      </c>
    </row>
    <row r="553" spans="1:4">
      <c r="A553" s="3">
        <v>1905</v>
      </c>
      <c r="B553" s="4" t="s">
        <v>1342</v>
      </c>
      <c r="C553" s="4" t="s">
        <v>530</v>
      </c>
      <c r="D553" s="39" t="b">
        <f>+A553='[2]PT CUT Bs'!$C586</f>
        <v>0</v>
      </c>
    </row>
    <row r="554" spans="1:4">
      <c r="A554" s="3">
        <v>1906</v>
      </c>
      <c r="B554" s="4" t="s">
        <v>1318</v>
      </c>
      <c r="C554" s="4" t="s">
        <v>506</v>
      </c>
      <c r="D554" s="39" t="b">
        <f>+A554='[2]PT CUT Bs'!$C587</f>
        <v>0</v>
      </c>
    </row>
    <row r="555" spans="1:4">
      <c r="A555" s="3">
        <v>1907</v>
      </c>
      <c r="B555" s="4" t="s">
        <v>1343</v>
      </c>
      <c r="C555" s="4" t="s">
        <v>531</v>
      </c>
      <c r="D555" s="39" t="b">
        <f>+A555='[2]PT CUT Bs'!$C588</f>
        <v>0</v>
      </c>
    </row>
    <row r="556" spans="1:4">
      <c r="A556" s="3">
        <v>1908</v>
      </c>
      <c r="B556" s="4" t="s">
        <v>1344</v>
      </c>
      <c r="C556" s="4" t="s">
        <v>532</v>
      </c>
      <c r="D556" s="39" t="b">
        <f>+A556='[2]PT CUT Bs'!$C589</f>
        <v>0</v>
      </c>
    </row>
    <row r="557" spans="1:4">
      <c r="A557" s="3">
        <v>1909</v>
      </c>
      <c r="B557" s="4" t="s">
        <v>1264</v>
      </c>
      <c r="C557" s="4" t="s">
        <v>456</v>
      </c>
      <c r="D557" s="39" t="b">
        <f>+A557='[2]PT CUT Bs'!$C590</f>
        <v>0</v>
      </c>
    </row>
    <row r="558" spans="1:4">
      <c r="A558" s="3">
        <v>1910</v>
      </c>
      <c r="B558" s="4" t="s">
        <v>1345</v>
      </c>
      <c r="C558" s="4" t="s">
        <v>533</v>
      </c>
      <c r="D558" s="39" t="b">
        <f>+A558='[2]PT CUT Bs'!$C591</f>
        <v>0</v>
      </c>
    </row>
    <row r="559" spans="1:4">
      <c r="A559" s="3">
        <v>1911</v>
      </c>
      <c r="B559" s="4" t="s">
        <v>1346</v>
      </c>
      <c r="C559" s="4" t="s">
        <v>534</v>
      </c>
      <c r="D559" s="39" t="b">
        <f>+A559='[2]PT CUT Bs'!$C592</f>
        <v>0</v>
      </c>
    </row>
    <row r="560" spans="1:4">
      <c r="A560" s="3">
        <v>1912</v>
      </c>
      <c r="B560" s="4" t="s">
        <v>1347</v>
      </c>
      <c r="C560" s="4" t="s">
        <v>535</v>
      </c>
      <c r="D560" s="39" t="b">
        <f>+A560='[2]PT CUT Bs'!$C593</f>
        <v>0</v>
      </c>
    </row>
    <row r="561" spans="1:4">
      <c r="A561" s="3">
        <v>1913</v>
      </c>
      <c r="B561" s="4" t="s">
        <v>1348</v>
      </c>
      <c r="C561" s="4" t="s">
        <v>536</v>
      </c>
      <c r="D561" s="39" t="b">
        <f>+A561='[2]PT CUT Bs'!$C594</f>
        <v>0</v>
      </c>
    </row>
    <row r="562" spans="1:4">
      <c r="A562" s="3">
        <v>1914</v>
      </c>
      <c r="B562" s="4" t="s">
        <v>1349</v>
      </c>
      <c r="C562" s="4" t="s">
        <v>537</v>
      </c>
      <c r="D562" s="39" t="b">
        <f>+A562='[2]PT CUT Bs'!$C595</f>
        <v>0</v>
      </c>
    </row>
    <row r="563" spans="1:4">
      <c r="A563" s="3">
        <v>1915</v>
      </c>
      <c r="B563" s="4" t="s">
        <v>1350</v>
      </c>
      <c r="C563" s="4" t="s">
        <v>538</v>
      </c>
      <c r="D563" s="39" t="b">
        <f>+A563='[2]PT CUT Bs'!$C596</f>
        <v>0</v>
      </c>
    </row>
    <row r="564" spans="1:4">
      <c r="A564" s="3">
        <v>2301</v>
      </c>
      <c r="B564" s="4" t="s">
        <v>1351</v>
      </c>
      <c r="C564" s="4" t="s">
        <v>539</v>
      </c>
      <c r="D564" s="39" t="b">
        <f>+A564='[2]PT CUT Bs'!$C597</f>
        <v>0</v>
      </c>
    </row>
    <row r="565" spans="1:4">
      <c r="A565" s="3">
        <v>2302</v>
      </c>
      <c r="B565" s="4" t="s">
        <v>1352</v>
      </c>
      <c r="C565" s="4" t="s">
        <v>540</v>
      </c>
      <c r="D565" s="39" t="b">
        <f>+A565='[2]PT CUT Bs'!$C598</f>
        <v>0</v>
      </c>
    </row>
    <row r="566" spans="1:4">
      <c r="A566" s="3">
        <v>2303</v>
      </c>
      <c r="B566" s="4" t="s">
        <v>1353</v>
      </c>
      <c r="C566" s="4" t="s">
        <v>541</v>
      </c>
      <c r="D566" s="39" t="b">
        <f>+A566='[2]PT CUT Bs'!$C599</f>
        <v>0</v>
      </c>
    </row>
    <row r="567" spans="1:4">
      <c r="A567" s="3">
        <v>2311</v>
      </c>
      <c r="B567" s="4" t="s">
        <v>1354</v>
      </c>
      <c r="C567" s="4" t="s">
        <v>1400</v>
      </c>
      <c r="D567" s="39" t="b">
        <f>+A567='[2]PT CUT Bs'!$C600</f>
        <v>0</v>
      </c>
    </row>
    <row r="568" spans="1:4">
      <c r="A568" s="3">
        <v>2312</v>
      </c>
      <c r="B568" s="4" t="s">
        <v>542</v>
      </c>
      <c r="C568" s="4" t="s">
        <v>1401</v>
      </c>
      <c r="D568" s="39" t="b">
        <f>+A568='[2]PT CUT Bs'!$C601</f>
        <v>0</v>
      </c>
    </row>
    <row r="569" spans="1:4">
      <c r="A569" s="3">
        <v>2313</v>
      </c>
      <c r="B569" s="4" t="s">
        <v>543</v>
      </c>
      <c r="C569" s="4" t="s">
        <v>1402</v>
      </c>
      <c r="D569" s="39" t="b">
        <f>+A569='[2]PT CUT Bs'!$C602</f>
        <v>0</v>
      </c>
    </row>
    <row r="570" spans="1:4">
      <c r="A570" s="3">
        <v>2314</v>
      </c>
      <c r="B570" s="4" t="s">
        <v>544</v>
      </c>
      <c r="C570" s="4" t="s">
        <v>1403</v>
      </c>
      <c r="D570" s="39" t="e">
        <f>+A570='[2]PT CUT Bs'!#REF!</f>
        <v>#REF!</v>
      </c>
    </row>
    <row r="571" spans="1:4">
      <c r="A571" s="3">
        <v>2315</v>
      </c>
      <c r="B571" s="4" t="s">
        <v>1355</v>
      </c>
      <c r="C571" s="4" t="s">
        <v>545</v>
      </c>
      <c r="D571" s="39" t="e">
        <f>+A571='[2]PT CUT Bs'!#REF!</f>
        <v>#REF!</v>
      </c>
    </row>
    <row r="572" spans="1:4">
      <c r="A572" s="3">
        <v>2316</v>
      </c>
      <c r="B572" s="4" t="s">
        <v>1356</v>
      </c>
      <c r="C572" s="4" t="s">
        <v>546</v>
      </c>
      <c r="D572" s="39" t="e">
        <f>+A572='[2]PT CUT Bs'!#REF!</f>
        <v>#REF!</v>
      </c>
    </row>
    <row r="573" spans="1:4">
      <c r="A573" s="3">
        <v>2317</v>
      </c>
      <c r="B573" s="4" t="s">
        <v>1357</v>
      </c>
      <c r="C573" s="4" t="s">
        <v>547</v>
      </c>
      <c r="D573" s="39" t="e">
        <f>+A573='[2]PT CUT Bs'!#REF!</f>
        <v>#REF!</v>
      </c>
    </row>
    <row r="574" spans="1:4">
      <c r="A574" s="3">
        <v>2318</v>
      </c>
      <c r="B574" s="4" t="s">
        <v>1358</v>
      </c>
      <c r="C574" s="4" t="s">
        <v>615</v>
      </c>
      <c r="D574" s="39" t="e">
        <f>+A574='[2]PT CUT Bs'!#REF!</f>
        <v>#REF!</v>
      </c>
    </row>
    <row r="575" spans="1:4">
      <c r="A575" s="3">
        <v>2319</v>
      </c>
      <c r="B575" s="4" t="s">
        <v>548</v>
      </c>
      <c r="C575" s="4" t="s">
        <v>1404</v>
      </c>
      <c r="D575" s="39" t="e">
        <f>+A575='[2]PT CUT Bs'!#REF!</f>
        <v>#REF!</v>
      </c>
    </row>
    <row r="576" spans="1:4">
      <c r="A576" s="3">
        <v>2320</v>
      </c>
      <c r="B576" s="4" t="s">
        <v>549</v>
      </c>
      <c r="C576" s="4" t="s">
        <v>1405</v>
      </c>
      <c r="D576" s="39" t="e">
        <f>+A576='[2]PT CUT Bs'!#REF!</f>
        <v>#REF!</v>
      </c>
    </row>
    <row r="577" spans="1:4">
      <c r="A577" s="3">
        <v>2322</v>
      </c>
      <c r="B577" s="4" t="s">
        <v>550</v>
      </c>
      <c r="C577" s="4" t="s">
        <v>1406</v>
      </c>
      <c r="D577" s="39" t="e">
        <f>+A577='[2]PT CUT Bs'!#REF!</f>
        <v>#REF!</v>
      </c>
    </row>
    <row r="578" spans="1:4">
      <c r="A578" s="3">
        <v>2323</v>
      </c>
      <c r="B578" s="4" t="s">
        <v>551</v>
      </c>
      <c r="C578" s="4" t="s">
        <v>1407</v>
      </c>
      <c r="D578" s="39" t="e">
        <f>+A578='[2]PT CUT Bs'!#REF!</f>
        <v>#REF!</v>
      </c>
    </row>
    <row r="579" spans="1:4">
      <c r="A579" s="3">
        <v>2324</v>
      </c>
      <c r="B579" s="4" t="s">
        <v>552</v>
      </c>
      <c r="C579" s="4" t="s">
        <v>1408</v>
      </c>
      <c r="D579" s="39" t="e">
        <f>+A579='[2]PT CUT Bs'!#REF!</f>
        <v>#REF!</v>
      </c>
    </row>
    <row r="580" spans="1:4">
      <c r="A580" s="3">
        <v>2325</v>
      </c>
      <c r="B580" s="4" t="s">
        <v>553</v>
      </c>
      <c r="C580" s="4" t="s">
        <v>1409</v>
      </c>
      <c r="D580" s="39" t="e">
        <f>+A580='[2]PT CUT Bs'!#REF!</f>
        <v>#REF!</v>
      </c>
    </row>
    <row r="581" spans="1:4">
      <c r="A581" s="3">
        <v>2326</v>
      </c>
      <c r="B581" s="4" t="s">
        <v>554</v>
      </c>
      <c r="C581" s="4" t="s">
        <v>1410</v>
      </c>
      <c r="D581" s="39" t="e">
        <f>+A581='[2]PT CUT Bs'!#REF!</f>
        <v>#REF!</v>
      </c>
    </row>
    <row r="582" spans="1:4">
      <c r="A582" s="3">
        <v>2327</v>
      </c>
      <c r="B582" s="4" t="s">
        <v>555</v>
      </c>
      <c r="C582" s="4" t="s">
        <v>1411</v>
      </c>
      <c r="D582" s="39" t="e">
        <f>+A582='[2]PT CUT Bs'!#REF!</f>
        <v>#REF!</v>
      </c>
    </row>
    <row r="583" spans="1:4">
      <c r="A583" s="3">
        <v>2328</v>
      </c>
      <c r="B583" s="4" t="s">
        <v>645</v>
      </c>
      <c r="C583" s="4" t="s">
        <v>1412</v>
      </c>
      <c r="D583" s="39" t="e">
        <f>+A583='[2]PT CUT Bs'!#REF!</f>
        <v>#REF!</v>
      </c>
    </row>
    <row r="584" spans="1:4">
      <c r="A584" s="3">
        <v>2330</v>
      </c>
      <c r="B584" s="4" t="s">
        <v>1359</v>
      </c>
      <c r="C584" s="4" t="s">
        <v>1413</v>
      </c>
      <c r="D584" s="39" t="e">
        <f>+A584='[2]PT CUT Bs'!#REF!</f>
        <v>#REF!</v>
      </c>
    </row>
    <row r="585" spans="1:4">
      <c r="A585" s="3">
        <v>2331</v>
      </c>
      <c r="B585" s="4" t="s">
        <v>1360</v>
      </c>
      <c r="C585" s="4" t="s">
        <v>1414</v>
      </c>
      <c r="D585" s="39" t="e">
        <f>+A585='[2]PT CUT Bs'!#REF!</f>
        <v>#REF!</v>
      </c>
    </row>
    <row r="586" spans="1:4">
      <c r="A586" s="3">
        <v>2333</v>
      </c>
      <c r="B586" s="4" t="s">
        <v>1361</v>
      </c>
      <c r="C586" s="4" t="s">
        <v>1415</v>
      </c>
      <c r="D586" s="39" t="e">
        <f>+A586='[2]PT CUT Bs'!#REF!</f>
        <v>#REF!</v>
      </c>
    </row>
    <row r="587" spans="1:4">
      <c r="A587" s="3">
        <v>2334</v>
      </c>
      <c r="B587" s="4" t="s">
        <v>1362</v>
      </c>
      <c r="C587" s="4" t="s">
        <v>1416</v>
      </c>
      <c r="D587" s="39" t="b">
        <f>+A587='[2]PT CUT Bs'!$C603</f>
        <v>0</v>
      </c>
    </row>
    <row r="588" spans="1:4">
      <c r="A588" s="3">
        <v>2336</v>
      </c>
      <c r="B588" s="4" t="s">
        <v>1363</v>
      </c>
      <c r="C588" s="4" t="s">
        <v>1417</v>
      </c>
      <c r="D588" s="39" t="b">
        <f>+A588='[2]PT CUT Bs'!$C604</f>
        <v>0</v>
      </c>
    </row>
    <row r="589" spans="1:4">
      <c r="A589" s="3">
        <v>3301</v>
      </c>
      <c r="B589" s="4" t="s">
        <v>1364</v>
      </c>
      <c r="C589" s="4" t="s">
        <v>1418</v>
      </c>
      <c r="D589" s="39" t="b">
        <f>+A589='[2]PT CUT Bs'!$C605</f>
        <v>0</v>
      </c>
    </row>
    <row r="590" spans="1:4">
      <c r="A590" s="3">
        <v>3401</v>
      </c>
      <c r="B590" s="4" t="s">
        <v>1365</v>
      </c>
      <c r="C590" s="4" t="s">
        <v>1419</v>
      </c>
      <c r="D590" s="39" t="b">
        <f>+A590='[2]PT CUT Bs'!$C606</f>
        <v>0</v>
      </c>
    </row>
    <row r="591" spans="1:4">
      <c r="A591" s="3">
        <v>3701</v>
      </c>
      <c r="B591" s="4" t="s">
        <v>1366</v>
      </c>
      <c r="C591" s="4" t="s">
        <v>1420</v>
      </c>
      <c r="D591" s="39" t="b">
        <f>+A591='[2]PT CUT Bs'!$C607</f>
        <v>0</v>
      </c>
    </row>
    <row r="592" spans="1:4">
      <c r="A592" s="3">
        <v>4601</v>
      </c>
      <c r="B592" s="4" t="s">
        <v>1367</v>
      </c>
      <c r="C592" s="4" t="s">
        <v>1421</v>
      </c>
      <c r="D592" s="39" t="b">
        <f>+A592='[2]PT CUT Bs'!$C608</f>
        <v>0</v>
      </c>
    </row>
    <row r="593" spans="1:4">
      <c r="A593" s="3" t="s">
        <v>565</v>
      </c>
      <c r="B593" s="4" t="str">
        <f>UPPER(C593)</f>
        <v>ACREEDORES</v>
      </c>
      <c r="C593" s="4" t="s">
        <v>616</v>
      </c>
      <c r="D593" s="39" t="b">
        <f>+A593='[2]PT CUT Bs'!$C609</f>
        <v>0</v>
      </c>
    </row>
    <row r="594" spans="1:4">
      <c r="A594" s="3" t="s">
        <v>566</v>
      </c>
      <c r="B594" s="4" t="str">
        <f>UPPER(C594)</f>
        <v>ÁREA DE CONTABILIDAD</v>
      </c>
      <c r="C594" s="4" t="s">
        <v>1424</v>
      </c>
      <c r="D594" s="39" t="b">
        <f>+A594='[2]PT CUT Bs'!$C610</f>
        <v>0</v>
      </c>
    </row>
    <row r="595" spans="1:4">
      <c r="A595" s="3" t="s">
        <v>567</v>
      </c>
      <c r="B595" s="4" t="str">
        <f>UPPER(C595)</f>
        <v>NO IDENTIFICADO</v>
      </c>
      <c r="C595" s="4" t="s">
        <v>617</v>
      </c>
      <c r="D595" s="39" t="b">
        <f>+A595='[2]PT CUT Bs'!$C611</f>
        <v>1</v>
      </c>
    </row>
  </sheetData>
  <sheetProtection formatRows="0" selectLockedCells="1" sort="0" autoFilter="0"/>
  <autoFilter ref="A2:C59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FF0000"/>
  </sheetPr>
  <dimension ref="A1:AR618"/>
  <sheetViews>
    <sheetView showGridLines="0" view="pageBreakPreview" zoomScale="85" zoomScaleNormal="70" zoomScaleSheetLayoutView="85" workbookViewId="0">
      <pane xSplit="3" ySplit="10" topLeftCell="AI598" activePane="bottomRight" state="frozen"/>
      <selection activeCell="H15" sqref="H15:I15"/>
      <selection pane="topRight" activeCell="H15" sqref="H15:I15"/>
      <selection pane="bottomLeft" activeCell="H15" sqref="H15:I15"/>
      <selection pane="bottomRight" activeCell="AM602" sqref="AM602"/>
    </sheetView>
  </sheetViews>
  <sheetFormatPr baseColWidth="10" defaultRowHeight="15" outlineLevelCol="1"/>
  <cols>
    <col min="1" max="1" width="13" style="12" bestFit="1" customWidth="1"/>
    <col min="2" max="2" width="59.7109375" style="13" bestFit="1" customWidth="1"/>
    <col min="3" max="3" width="13.5703125" style="14" bestFit="1" customWidth="1"/>
    <col min="4" max="4" width="21.7109375" style="61" bestFit="1" customWidth="1" outlineLevel="1"/>
    <col min="5" max="5" width="21" style="61" bestFit="1" customWidth="1" outlineLevel="1"/>
    <col min="6" max="6" width="23.140625" style="61" bestFit="1" customWidth="1" outlineLevel="1"/>
    <col min="7" max="7" width="21" style="61" bestFit="1" customWidth="1" outlineLevel="1"/>
    <col min="8" max="8" width="20.42578125" style="61" bestFit="1" customWidth="1" outlineLevel="1"/>
    <col min="9" max="9" width="17.42578125" style="61" bestFit="1" customWidth="1" outlineLevel="1"/>
    <col min="10" max="10" width="23.140625" style="61" bestFit="1" customWidth="1" outlineLevel="1"/>
    <col min="11" max="11" width="13.42578125" style="61" bestFit="1" customWidth="1" outlineLevel="1"/>
    <col min="12" max="12" width="17.85546875" style="61" bestFit="1" customWidth="1" outlineLevel="1"/>
    <col min="13" max="13" width="19.28515625" style="61" bestFit="1" customWidth="1" outlineLevel="1"/>
    <col min="14" max="14" width="14" style="61" bestFit="1" customWidth="1" outlineLevel="1"/>
    <col min="15" max="15" width="21.42578125" style="61" bestFit="1" customWidth="1" outlineLevel="1"/>
    <col min="16" max="16" width="16" style="61" bestFit="1" customWidth="1" outlineLevel="1"/>
    <col min="17" max="17" width="21.7109375" style="61" bestFit="1" customWidth="1" outlineLevel="1"/>
    <col min="18" max="18" width="20.5703125" style="61" bestFit="1" customWidth="1" outlineLevel="1"/>
    <col min="19" max="19" width="15.28515625" style="61" bestFit="1" customWidth="1" outlineLevel="1"/>
    <col min="20" max="20" width="14.28515625" style="61" bestFit="1" customWidth="1" outlineLevel="1"/>
    <col min="21" max="21" width="13.140625" style="61" bestFit="1" customWidth="1" outlineLevel="1"/>
    <col min="22" max="22" width="16.85546875" style="61" customWidth="1" outlineLevel="1"/>
    <col min="23" max="24" width="19.7109375" style="61" bestFit="1" customWidth="1" outlineLevel="1" collapsed="1"/>
    <col min="25" max="25" width="18.7109375" style="61" bestFit="1" customWidth="1" outlineLevel="1" collapsed="1"/>
    <col min="26" max="26" width="13.5703125" style="61" bestFit="1" customWidth="1" outlineLevel="1"/>
    <col min="27" max="27" width="13.85546875" style="61" bestFit="1" customWidth="1" outlineLevel="1"/>
    <col min="28" max="28" width="24" style="61" bestFit="1" customWidth="1" outlineLevel="1" collapsed="1"/>
    <col min="29" max="29" width="24" style="61" customWidth="1" outlineLevel="1"/>
    <col min="30" max="30" width="17.42578125" style="61" bestFit="1" customWidth="1" outlineLevel="1"/>
    <col min="31" max="31" width="18.7109375" style="61" bestFit="1" customWidth="1" outlineLevel="1"/>
    <col min="32" max="32" width="15" style="61" bestFit="1" customWidth="1" outlineLevel="1"/>
    <col min="33" max="33" width="18.85546875" style="61" bestFit="1" customWidth="1" outlineLevel="1"/>
    <col min="34" max="34" width="21.42578125" style="61" bestFit="1" customWidth="1" outlineLevel="1"/>
    <col min="35" max="36" width="13.42578125" style="61" bestFit="1" customWidth="1" outlineLevel="1"/>
    <col min="37" max="37" width="13.140625" style="61" bestFit="1" customWidth="1" outlineLevel="1"/>
    <col min="38" max="38" width="13.42578125" style="61" bestFit="1" customWidth="1" outlineLevel="1"/>
    <col min="39" max="39" width="28.7109375" style="62" bestFit="1" customWidth="1"/>
    <col min="40" max="40" width="11.42578125" style="15"/>
    <col min="41" max="41" width="19.28515625" style="62" bestFit="1" customWidth="1"/>
    <col min="42" max="42" width="14.85546875" style="15" bestFit="1" customWidth="1"/>
    <col min="43" max="43" width="17.140625" style="15" customWidth="1"/>
    <col min="44" max="44" width="14.42578125" style="15" customWidth="1"/>
    <col min="45" max="16384" width="11.42578125" style="15"/>
  </cols>
  <sheetData>
    <row r="1" spans="1:44" s="22" customFormat="1">
      <c r="A1" s="19"/>
      <c r="B1" s="20"/>
      <c r="C1" s="21"/>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8"/>
      <c r="AO1" s="58"/>
    </row>
    <row r="2" spans="1:44" s="22" customFormat="1" ht="13.5" customHeight="1">
      <c r="A2" s="19"/>
      <c r="B2" s="20"/>
      <c r="C2" s="21"/>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8"/>
      <c r="AO2" s="58"/>
    </row>
    <row r="3" spans="1:44" s="22" customFormat="1">
      <c r="A3" s="19"/>
      <c r="B3" s="20"/>
      <c r="C3" s="21"/>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8"/>
      <c r="AO3" s="58"/>
    </row>
    <row r="4" spans="1:44" s="22" customFormat="1" ht="18" customHeight="1">
      <c r="A4" s="342" t="s">
        <v>574</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O4" s="58"/>
    </row>
    <row r="5" spans="1:44" s="22" customFormat="1" ht="18.75">
      <c r="A5" s="342" t="str">
        <f>+'CUT MN'!A4</f>
        <v>CORRESPONDIENTE AL PERIODO DE ENERO 2019</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O5" s="58"/>
    </row>
    <row r="6" spans="1:44" s="22" customFormat="1" ht="18.75">
      <c r="A6" s="342" t="str">
        <f>+'CUT MN'!A5</f>
        <v>ACTUALIZADO AL : 11 de Febrero de 2019</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O6" s="58"/>
    </row>
    <row r="7" spans="1:44" s="22" customFormat="1" ht="18.75">
      <c r="A7" s="342" t="s">
        <v>575</v>
      </c>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O7" s="58"/>
    </row>
    <row r="8" spans="1:44" s="22" customFormat="1">
      <c r="A8" s="19"/>
      <c r="B8" s="20"/>
      <c r="C8" s="21"/>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8"/>
      <c r="AO8" s="58"/>
    </row>
    <row r="9" spans="1:44" s="22" customFormat="1" ht="15" customHeight="1">
      <c r="A9" s="41"/>
      <c r="B9" s="23"/>
      <c r="C9" s="24"/>
      <c r="D9" s="346" t="s">
        <v>576</v>
      </c>
      <c r="E9" s="346"/>
      <c r="F9" s="346"/>
      <c r="G9" s="346"/>
      <c r="H9" s="346"/>
      <c r="I9" s="346"/>
      <c r="J9" s="346"/>
      <c r="K9" s="346"/>
      <c r="L9" s="346"/>
      <c r="M9" s="346"/>
      <c r="N9" s="346"/>
      <c r="O9" s="346"/>
      <c r="P9" s="346"/>
      <c r="Q9" s="346"/>
      <c r="R9" s="346"/>
      <c r="S9" s="346"/>
      <c r="T9" s="346"/>
      <c r="U9" s="346"/>
      <c r="V9" s="347"/>
      <c r="W9" s="343" t="s">
        <v>577</v>
      </c>
      <c r="X9" s="344"/>
      <c r="Y9" s="344"/>
      <c r="Z9" s="344"/>
      <c r="AA9" s="344"/>
      <c r="AB9" s="344"/>
      <c r="AC9" s="344"/>
      <c r="AD9" s="344"/>
      <c r="AE9" s="344"/>
      <c r="AF9" s="344"/>
      <c r="AG9" s="344"/>
      <c r="AH9" s="344"/>
      <c r="AI9" s="344"/>
      <c r="AJ9" s="344"/>
      <c r="AK9" s="344"/>
      <c r="AL9" s="345"/>
      <c r="AM9" s="58"/>
      <c r="AO9" s="58"/>
    </row>
    <row r="10" spans="1:44" s="141" customFormat="1" ht="34.5">
      <c r="A10" s="42" t="s">
        <v>578</v>
      </c>
      <c r="B10" s="43" t="s">
        <v>40</v>
      </c>
      <c r="C10" s="43" t="s">
        <v>579</v>
      </c>
      <c r="D10" s="59" t="s">
        <v>626</v>
      </c>
      <c r="E10" s="59" t="s">
        <v>625</v>
      </c>
      <c r="F10" s="60" t="s">
        <v>27</v>
      </c>
      <c r="G10" s="60" t="s">
        <v>3</v>
      </c>
      <c r="H10" s="60" t="s">
        <v>631</v>
      </c>
      <c r="I10" s="60" t="s">
        <v>11</v>
      </c>
      <c r="J10" s="60" t="s">
        <v>6</v>
      </c>
      <c r="K10" s="60" t="s">
        <v>676</v>
      </c>
      <c r="L10" s="60" t="s">
        <v>15</v>
      </c>
      <c r="M10" s="60" t="s">
        <v>632</v>
      </c>
      <c r="N10" s="60" t="s">
        <v>17</v>
      </c>
      <c r="O10" s="60" t="s">
        <v>13</v>
      </c>
      <c r="P10" s="60" t="s">
        <v>633</v>
      </c>
      <c r="Q10" s="60" t="s">
        <v>675</v>
      </c>
      <c r="R10" s="60" t="s">
        <v>20</v>
      </c>
      <c r="S10" s="60" t="s">
        <v>21</v>
      </c>
      <c r="T10" s="60" t="s">
        <v>8</v>
      </c>
      <c r="U10" s="60" t="s">
        <v>623</v>
      </c>
      <c r="V10" s="60" t="s">
        <v>762</v>
      </c>
      <c r="W10" s="59" t="s">
        <v>627</v>
      </c>
      <c r="X10" s="59" t="s">
        <v>628</v>
      </c>
      <c r="Y10" s="60" t="s">
        <v>3</v>
      </c>
      <c r="Z10" s="60" t="s">
        <v>568</v>
      </c>
      <c r="AA10" s="60" t="s">
        <v>11</v>
      </c>
      <c r="AB10" s="60" t="s">
        <v>6</v>
      </c>
      <c r="AC10" s="60" t="s">
        <v>15</v>
      </c>
      <c r="AD10" s="60" t="s">
        <v>17</v>
      </c>
      <c r="AE10" s="60" t="s">
        <v>13</v>
      </c>
      <c r="AF10" s="60" t="s">
        <v>633</v>
      </c>
      <c r="AG10" s="60" t="s">
        <v>675</v>
      </c>
      <c r="AH10" s="60" t="s">
        <v>20</v>
      </c>
      <c r="AI10" s="60" t="s">
        <v>21</v>
      </c>
      <c r="AJ10" s="60" t="s">
        <v>23</v>
      </c>
      <c r="AK10" s="60" t="s">
        <v>624</v>
      </c>
      <c r="AL10" s="60" t="s">
        <v>762</v>
      </c>
      <c r="AM10" s="59" t="s">
        <v>580</v>
      </c>
      <c r="AO10" s="196"/>
    </row>
    <row r="11" spans="1:44" ht="33" customHeight="1">
      <c r="A11" s="276">
        <v>6</v>
      </c>
      <c r="B11" s="55" t="s">
        <v>42</v>
      </c>
      <c r="C11" s="56" t="s">
        <v>681</v>
      </c>
      <c r="D11" s="79">
        <v>0</v>
      </c>
      <c r="E11" s="79">
        <v>0</v>
      </c>
      <c r="F11" s="79">
        <v>0</v>
      </c>
      <c r="G11" s="79">
        <v>3177.4500000000003</v>
      </c>
      <c r="H11" s="79">
        <v>0</v>
      </c>
      <c r="I11" s="79">
        <v>0</v>
      </c>
      <c r="J11" s="79">
        <v>0</v>
      </c>
      <c r="K11" s="79">
        <v>0</v>
      </c>
      <c r="L11" s="79">
        <v>0</v>
      </c>
      <c r="M11" s="79">
        <v>0</v>
      </c>
      <c r="N11" s="79">
        <v>0</v>
      </c>
      <c r="O11" s="79">
        <v>0</v>
      </c>
      <c r="P11" s="79">
        <v>0</v>
      </c>
      <c r="Q11" s="79">
        <v>0</v>
      </c>
      <c r="R11" s="79">
        <v>0</v>
      </c>
      <c r="S11" s="79">
        <v>0</v>
      </c>
      <c r="T11" s="79">
        <v>0</v>
      </c>
      <c r="U11" s="79">
        <v>0</v>
      </c>
      <c r="V11" s="79">
        <v>0</v>
      </c>
      <c r="W11" s="79">
        <v>0</v>
      </c>
      <c r="X11" s="79">
        <v>0</v>
      </c>
      <c r="Y11" s="79">
        <v>0</v>
      </c>
      <c r="Z11" s="79">
        <v>0</v>
      </c>
      <c r="AA11" s="79">
        <v>0</v>
      </c>
      <c r="AB11" s="79">
        <v>0</v>
      </c>
      <c r="AC11" s="79">
        <v>0</v>
      </c>
      <c r="AD11" s="79">
        <v>0</v>
      </c>
      <c r="AE11" s="79">
        <v>0</v>
      </c>
      <c r="AF11" s="79">
        <v>0</v>
      </c>
      <c r="AG11" s="79">
        <v>0</v>
      </c>
      <c r="AH11" s="79">
        <v>0</v>
      </c>
      <c r="AI11" s="79">
        <v>0</v>
      </c>
      <c r="AJ11" s="79">
        <v>0</v>
      </c>
      <c r="AK11" s="79">
        <v>0</v>
      </c>
      <c r="AL11" s="79">
        <v>0</v>
      </c>
      <c r="AM11" s="79">
        <f t="shared" ref="AM11:AM74" si="0">SUM(D11:AL11)</f>
        <v>3177.4500000000003</v>
      </c>
      <c r="AP11" s="45"/>
    </row>
    <row r="12" spans="1:44" ht="33" customHeight="1">
      <c r="A12" s="276">
        <v>10</v>
      </c>
      <c r="B12" s="55" t="s">
        <v>43</v>
      </c>
      <c r="C12" s="80" t="s">
        <v>730</v>
      </c>
      <c r="D12" s="79">
        <v>0</v>
      </c>
      <c r="E12" s="79">
        <v>0</v>
      </c>
      <c r="F12" s="79">
        <v>0</v>
      </c>
      <c r="G12" s="79">
        <v>30947.120000000003</v>
      </c>
      <c r="H12" s="79">
        <v>0</v>
      </c>
      <c r="I12" s="79">
        <v>0</v>
      </c>
      <c r="J12" s="79">
        <v>2993281.77</v>
      </c>
      <c r="K12" s="79">
        <v>0</v>
      </c>
      <c r="L12" s="79">
        <v>102921.83999999998</v>
      </c>
      <c r="M12" s="79">
        <v>0</v>
      </c>
      <c r="N12" s="79">
        <v>0</v>
      </c>
      <c r="O12" s="79">
        <v>0</v>
      </c>
      <c r="P12" s="79">
        <v>0.06</v>
      </c>
      <c r="Q12" s="79">
        <v>0</v>
      </c>
      <c r="R12" s="79">
        <v>0</v>
      </c>
      <c r="S12" s="79">
        <v>0</v>
      </c>
      <c r="T12" s="79">
        <v>0</v>
      </c>
      <c r="U12" s="79">
        <v>0</v>
      </c>
      <c r="V12" s="79">
        <v>0</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f t="shared" si="0"/>
        <v>3127150.79</v>
      </c>
      <c r="AP12" s="45"/>
    </row>
    <row r="13" spans="1:44" ht="33" customHeight="1">
      <c r="A13" s="276">
        <v>15</v>
      </c>
      <c r="B13" s="55" t="s">
        <v>44</v>
      </c>
      <c r="C13" s="56" t="s">
        <v>683</v>
      </c>
      <c r="D13" s="79">
        <v>0</v>
      </c>
      <c r="E13" s="79">
        <v>3610687.53</v>
      </c>
      <c r="F13" s="79">
        <v>353460</v>
      </c>
      <c r="G13" s="79">
        <v>1935026.52</v>
      </c>
      <c r="H13" s="79">
        <v>0</v>
      </c>
      <c r="I13" s="79">
        <v>0</v>
      </c>
      <c r="J13" s="79">
        <v>0</v>
      </c>
      <c r="K13" s="79">
        <v>0</v>
      </c>
      <c r="L13" s="79">
        <v>0</v>
      </c>
      <c r="M13" s="79">
        <v>0</v>
      </c>
      <c r="N13" s="79">
        <v>0</v>
      </c>
      <c r="O13" s="79">
        <v>0</v>
      </c>
      <c r="P13" s="79">
        <v>0</v>
      </c>
      <c r="Q13" s="79">
        <v>0</v>
      </c>
      <c r="R13" s="79">
        <v>0</v>
      </c>
      <c r="S13" s="79">
        <v>0</v>
      </c>
      <c r="T13" s="79">
        <v>0</v>
      </c>
      <c r="U13" s="79">
        <v>0</v>
      </c>
      <c r="V13" s="79">
        <v>3176404</v>
      </c>
      <c r="W13" s="79">
        <v>5416031.2598000001</v>
      </c>
      <c r="X13" s="79">
        <v>0</v>
      </c>
      <c r="Y13" s="79">
        <v>0</v>
      </c>
      <c r="Z13" s="79">
        <v>0</v>
      </c>
      <c r="AA13" s="79">
        <v>0</v>
      </c>
      <c r="AB13" s="79">
        <v>0</v>
      </c>
      <c r="AC13" s="79">
        <v>0</v>
      </c>
      <c r="AD13" s="79">
        <v>0</v>
      </c>
      <c r="AE13" s="79">
        <v>0</v>
      </c>
      <c r="AF13" s="79">
        <v>0</v>
      </c>
      <c r="AG13" s="79">
        <v>0</v>
      </c>
      <c r="AH13" s="79">
        <v>0</v>
      </c>
      <c r="AI13" s="79">
        <v>0</v>
      </c>
      <c r="AJ13" s="79">
        <v>0</v>
      </c>
      <c r="AK13" s="79">
        <v>0</v>
      </c>
      <c r="AL13" s="79">
        <v>0</v>
      </c>
      <c r="AM13" s="79">
        <f t="shared" si="0"/>
        <v>14491609.309800001</v>
      </c>
      <c r="AP13" s="45"/>
    </row>
    <row r="14" spans="1:44" ht="33" customHeight="1">
      <c r="A14" s="276">
        <v>16</v>
      </c>
      <c r="B14" s="55" t="s">
        <v>45</v>
      </c>
      <c r="C14" s="56" t="s">
        <v>684</v>
      </c>
      <c r="D14" s="79">
        <v>0</v>
      </c>
      <c r="E14" s="79">
        <v>0</v>
      </c>
      <c r="F14" s="79">
        <v>5875953.6299999999</v>
      </c>
      <c r="G14" s="79">
        <v>156652.88</v>
      </c>
      <c r="H14" s="79">
        <v>0</v>
      </c>
      <c r="I14" s="79">
        <v>50</v>
      </c>
      <c r="J14" s="79">
        <v>147.42000000000002</v>
      </c>
      <c r="K14" s="79">
        <v>0</v>
      </c>
      <c r="L14" s="79">
        <v>0</v>
      </c>
      <c r="M14" s="79">
        <v>0</v>
      </c>
      <c r="N14" s="79">
        <v>0</v>
      </c>
      <c r="O14" s="79">
        <v>53.1</v>
      </c>
      <c r="P14" s="79">
        <v>0</v>
      </c>
      <c r="Q14" s="79">
        <v>0</v>
      </c>
      <c r="R14" s="79">
        <v>0</v>
      </c>
      <c r="S14" s="79">
        <v>0</v>
      </c>
      <c r="T14" s="79">
        <v>0</v>
      </c>
      <c r="U14" s="79">
        <v>0</v>
      </c>
      <c r="V14" s="79">
        <v>0</v>
      </c>
      <c r="W14" s="79">
        <v>0</v>
      </c>
      <c r="X14" s="79">
        <v>0</v>
      </c>
      <c r="Y14" s="79">
        <v>0</v>
      </c>
      <c r="Z14" s="79">
        <v>0</v>
      </c>
      <c r="AA14" s="79">
        <v>0</v>
      </c>
      <c r="AB14" s="79">
        <v>0</v>
      </c>
      <c r="AC14" s="79">
        <v>0</v>
      </c>
      <c r="AD14" s="79">
        <v>0</v>
      </c>
      <c r="AE14" s="79">
        <v>0</v>
      </c>
      <c r="AF14" s="79">
        <v>0</v>
      </c>
      <c r="AG14" s="79">
        <v>0</v>
      </c>
      <c r="AH14" s="79">
        <v>0</v>
      </c>
      <c r="AI14" s="79">
        <v>0</v>
      </c>
      <c r="AJ14" s="79">
        <v>0</v>
      </c>
      <c r="AK14" s="79">
        <v>0</v>
      </c>
      <c r="AL14" s="79">
        <v>0</v>
      </c>
      <c r="AM14" s="79">
        <f t="shared" si="0"/>
        <v>6032857.0299999993</v>
      </c>
      <c r="AP14" s="45"/>
      <c r="AR14" s="16"/>
    </row>
    <row r="15" spans="1:44" ht="33" customHeight="1">
      <c r="A15" s="276">
        <v>20</v>
      </c>
      <c r="B15" s="55" t="s">
        <v>46</v>
      </c>
      <c r="C15" s="80" t="s">
        <v>682</v>
      </c>
      <c r="D15" s="79">
        <v>0</v>
      </c>
      <c r="E15" s="79">
        <v>848022</v>
      </c>
      <c r="F15" s="79">
        <v>24926595.59</v>
      </c>
      <c r="G15" s="79">
        <v>73561.169999999955</v>
      </c>
      <c r="H15" s="79">
        <v>0</v>
      </c>
      <c r="I15" s="79">
        <v>0</v>
      </c>
      <c r="J15" s="79">
        <v>0</v>
      </c>
      <c r="K15" s="79">
        <v>0</v>
      </c>
      <c r="L15" s="79">
        <v>0</v>
      </c>
      <c r="M15" s="79">
        <v>0</v>
      </c>
      <c r="N15" s="79">
        <v>0</v>
      </c>
      <c r="O15" s="79">
        <v>0</v>
      </c>
      <c r="P15" s="79">
        <v>0</v>
      </c>
      <c r="Q15" s="79">
        <v>0</v>
      </c>
      <c r="R15" s="79">
        <v>0</v>
      </c>
      <c r="S15" s="79">
        <v>0</v>
      </c>
      <c r="T15" s="79">
        <v>0</v>
      </c>
      <c r="U15" s="79">
        <v>0</v>
      </c>
      <c r="V15" s="79">
        <v>0</v>
      </c>
      <c r="W15" s="79">
        <v>0</v>
      </c>
      <c r="X15" s="79">
        <v>0</v>
      </c>
      <c r="Y15" s="79">
        <v>0</v>
      </c>
      <c r="Z15" s="79">
        <v>0</v>
      </c>
      <c r="AA15" s="79">
        <v>0</v>
      </c>
      <c r="AB15" s="79">
        <v>0</v>
      </c>
      <c r="AC15" s="79">
        <v>0</v>
      </c>
      <c r="AD15" s="79">
        <v>0</v>
      </c>
      <c r="AE15" s="79">
        <v>0</v>
      </c>
      <c r="AF15" s="79">
        <v>0</v>
      </c>
      <c r="AG15" s="79">
        <v>0</v>
      </c>
      <c r="AH15" s="79">
        <v>0</v>
      </c>
      <c r="AI15" s="79">
        <v>0</v>
      </c>
      <c r="AJ15" s="79">
        <v>0</v>
      </c>
      <c r="AK15" s="79">
        <v>0</v>
      </c>
      <c r="AL15" s="79">
        <v>0</v>
      </c>
      <c r="AM15" s="79">
        <f t="shared" si="0"/>
        <v>25848178.760000002</v>
      </c>
      <c r="AP15" s="45"/>
      <c r="AQ15" s="16"/>
      <c r="AR15" s="16"/>
    </row>
    <row r="16" spans="1:44" ht="33" customHeight="1">
      <c r="A16" s="276">
        <v>25</v>
      </c>
      <c r="B16" s="55" t="s">
        <v>47</v>
      </c>
      <c r="C16" s="56" t="s">
        <v>684</v>
      </c>
      <c r="D16" s="79">
        <v>0</v>
      </c>
      <c r="E16" s="79">
        <v>0</v>
      </c>
      <c r="F16" s="79">
        <v>1000</v>
      </c>
      <c r="G16" s="79">
        <v>3051895.0100000002</v>
      </c>
      <c r="H16" s="79">
        <v>0</v>
      </c>
      <c r="I16" s="79">
        <v>0</v>
      </c>
      <c r="J16" s="79">
        <v>1603987.06</v>
      </c>
      <c r="K16" s="79">
        <v>0</v>
      </c>
      <c r="L16" s="79">
        <v>50</v>
      </c>
      <c r="M16" s="79">
        <v>57142.86</v>
      </c>
      <c r="N16" s="79">
        <v>0</v>
      </c>
      <c r="O16" s="79">
        <v>0</v>
      </c>
      <c r="P16" s="79">
        <v>0</v>
      </c>
      <c r="Q16" s="79">
        <v>28823922.279999997</v>
      </c>
      <c r="R16" s="79">
        <v>0</v>
      </c>
      <c r="S16" s="79">
        <v>0</v>
      </c>
      <c r="T16" s="79">
        <v>0</v>
      </c>
      <c r="U16" s="79">
        <v>0</v>
      </c>
      <c r="V16" s="79">
        <v>0</v>
      </c>
      <c r="W16" s="79">
        <v>0</v>
      </c>
      <c r="X16" s="79">
        <v>0</v>
      </c>
      <c r="Y16" s="79">
        <v>0</v>
      </c>
      <c r="Z16" s="79">
        <v>0</v>
      </c>
      <c r="AA16" s="79">
        <v>0</v>
      </c>
      <c r="AB16" s="79">
        <v>0</v>
      </c>
      <c r="AC16" s="79">
        <v>0</v>
      </c>
      <c r="AD16" s="79">
        <v>0</v>
      </c>
      <c r="AE16" s="79">
        <v>0</v>
      </c>
      <c r="AF16" s="79">
        <v>0</v>
      </c>
      <c r="AG16" s="79">
        <v>0</v>
      </c>
      <c r="AH16" s="79">
        <v>0</v>
      </c>
      <c r="AI16" s="79">
        <v>0</v>
      </c>
      <c r="AJ16" s="79">
        <v>0</v>
      </c>
      <c r="AK16" s="79">
        <v>0</v>
      </c>
      <c r="AL16" s="79">
        <v>0</v>
      </c>
      <c r="AM16" s="79">
        <f t="shared" si="0"/>
        <v>33537997.209999997</v>
      </c>
      <c r="AP16" s="45"/>
      <c r="AQ16" s="16"/>
      <c r="AR16" s="16"/>
    </row>
    <row r="17" spans="1:42" ht="33" customHeight="1">
      <c r="A17" s="276">
        <v>30</v>
      </c>
      <c r="B17" s="55" t="s">
        <v>679</v>
      </c>
      <c r="C17" s="56" t="s">
        <v>683</v>
      </c>
      <c r="D17" s="79">
        <v>0</v>
      </c>
      <c r="E17" s="79">
        <v>0</v>
      </c>
      <c r="F17" s="79">
        <v>0</v>
      </c>
      <c r="G17" s="79">
        <v>9822.5600000000013</v>
      </c>
      <c r="H17" s="79">
        <v>0</v>
      </c>
      <c r="I17" s="79">
        <v>0</v>
      </c>
      <c r="J17" s="79">
        <v>1162869</v>
      </c>
      <c r="K17" s="79">
        <v>0</v>
      </c>
      <c r="L17" s="79">
        <v>0</v>
      </c>
      <c r="M17" s="79">
        <v>0</v>
      </c>
      <c r="N17" s="79">
        <v>0</v>
      </c>
      <c r="O17" s="79">
        <v>0</v>
      </c>
      <c r="P17" s="79">
        <v>0</v>
      </c>
      <c r="Q17" s="79">
        <v>0</v>
      </c>
      <c r="R17" s="79">
        <v>0</v>
      </c>
      <c r="S17" s="79">
        <v>0</v>
      </c>
      <c r="T17" s="79">
        <v>0</v>
      </c>
      <c r="U17" s="79">
        <v>0</v>
      </c>
      <c r="V17" s="79">
        <v>0</v>
      </c>
      <c r="W17" s="79">
        <v>0</v>
      </c>
      <c r="X17" s="79">
        <v>0</v>
      </c>
      <c r="Y17" s="79">
        <v>0</v>
      </c>
      <c r="Z17" s="79">
        <v>0</v>
      </c>
      <c r="AA17" s="79">
        <v>0</v>
      </c>
      <c r="AB17" s="79">
        <v>0</v>
      </c>
      <c r="AC17" s="79">
        <v>0</v>
      </c>
      <c r="AD17" s="79">
        <v>0</v>
      </c>
      <c r="AE17" s="79">
        <v>0</v>
      </c>
      <c r="AF17" s="79">
        <v>0</v>
      </c>
      <c r="AG17" s="79">
        <v>0</v>
      </c>
      <c r="AH17" s="79">
        <v>0</v>
      </c>
      <c r="AI17" s="79">
        <v>0</v>
      </c>
      <c r="AJ17" s="79">
        <v>0</v>
      </c>
      <c r="AK17" s="79">
        <v>0</v>
      </c>
      <c r="AL17" s="79">
        <v>0</v>
      </c>
      <c r="AM17" s="79">
        <f t="shared" si="0"/>
        <v>1172691.56</v>
      </c>
      <c r="AP17" s="45"/>
    </row>
    <row r="18" spans="1:42" ht="33" customHeight="1">
      <c r="A18" s="276">
        <v>35</v>
      </c>
      <c r="B18" s="55" t="s">
        <v>48</v>
      </c>
      <c r="C18" s="56" t="s">
        <v>685</v>
      </c>
      <c r="D18" s="79">
        <v>0</v>
      </c>
      <c r="E18" s="79">
        <v>0</v>
      </c>
      <c r="F18" s="79">
        <v>0</v>
      </c>
      <c r="G18" s="79">
        <v>368973.86</v>
      </c>
      <c r="H18" s="79">
        <v>0</v>
      </c>
      <c r="I18" s="79">
        <v>100</v>
      </c>
      <c r="J18" s="79">
        <v>20395</v>
      </c>
      <c r="K18" s="79">
        <v>0</v>
      </c>
      <c r="L18" s="79">
        <v>0</v>
      </c>
      <c r="M18" s="79">
        <v>0</v>
      </c>
      <c r="N18" s="79">
        <v>0</v>
      </c>
      <c r="O18" s="79">
        <v>125.84</v>
      </c>
      <c r="P18" s="79">
        <v>0</v>
      </c>
      <c r="Q18" s="79">
        <v>1683055.83</v>
      </c>
      <c r="R18" s="79">
        <v>0</v>
      </c>
      <c r="S18" s="79">
        <v>0</v>
      </c>
      <c r="T18" s="79">
        <v>0</v>
      </c>
      <c r="U18" s="79">
        <v>0</v>
      </c>
      <c r="V18" s="79">
        <v>0</v>
      </c>
      <c r="W18" s="79">
        <v>0</v>
      </c>
      <c r="X18" s="79">
        <v>0</v>
      </c>
      <c r="Y18" s="79">
        <v>0</v>
      </c>
      <c r="Z18" s="79">
        <v>0</v>
      </c>
      <c r="AA18" s="79">
        <v>0</v>
      </c>
      <c r="AB18" s="79">
        <v>0</v>
      </c>
      <c r="AC18" s="79">
        <v>0</v>
      </c>
      <c r="AD18" s="79">
        <v>0</v>
      </c>
      <c r="AE18" s="79">
        <v>0</v>
      </c>
      <c r="AF18" s="79">
        <v>0</v>
      </c>
      <c r="AG18" s="79">
        <v>0</v>
      </c>
      <c r="AH18" s="79">
        <v>0</v>
      </c>
      <c r="AI18" s="79">
        <v>0</v>
      </c>
      <c r="AJ18" s="79">
        <v>0</v>
      </c>
      <c r="AK18" s="79">
        <v>0</v>
      </c>
      <c r="AL18" s="79">
        <v>0</v>
      </c>
      <c r="AM18" s="79">
        <f t="shared" si="0"/>
        <v>2072650.53</v>
      </c>
      <c r="AP18" s="45"/>
    </row>
    <row r="19" spans="1:42" ht="33" customHeight="1">
      <c r="A19" s="276">
        <v>41</v>
      </c>
      <c r="B19" s="55" t="s">
        <v>49</v>
      </c>
      <c r="C19" s="80" t="s">
        <v>682</v>
      </c>
      <c r="D19" s="79">
        <v>0</v>
      </c>
      <c r="E19" s="79">
        <v>0</v>
      </c>
      <c r="F19" s="79">
        <v>1654699.15</v>
      </c>
      <c r="G19" s="79">
        <v>1778707.42</v>
      </c>
      <c r="H19" s="79">
        <v>0</v>
      </c>
      <c r="I19" s="79">
        <v>0</v>
      </c>
      <c r="J19" s="79">
        <v>543402</v>
      </c>
      <c r="K19" s="79">
        <v>0</v>
      </c>
      <c r="L19" s="79">
        <v>284.06</v>
      </c>
      <c r="M19" s="79">
        <v>2051847.83</v>
      </c>
      <c r="N19" s="79">
        <v>0</v>
      </c>
      <c r="O19" s="79">
        <v>0</v>
      </c>
      <c r="P19" s="79">
        <v>0</v>
      </c>
      <c r="Q19" s="79">
        <v>38448.57</v>
      </c>
      <c r="R19" s="79">
        <v>0</v>
      </c>
      <c r="S19" s="79">
        <v>0</v>
      </c>
      <c r="T19" s="79">
        <v>0</v>
      </c>
      <c r="U19" s="79">
        <v>0</v>
      </c>
      <c r="V19" s="79">
        <v>0</v>
      </c>
      <c r="W19" s="79">
        <v>0</v>
      </c>
      <c r="X19" s="79">
        <v>0</v>
      </c>
      <c r="Y19" s="79">
        <v>0</v>
      </c>
      <c r="Z19" s="79">
        <v>0</v>
      </c>
      <c r="AA19" s="79">
        <v>0</v>
      </c>
      <c r="AB19" s="79">
        <v>0</v>
      </c>
      <c r="AC19" s="79">
        <v>0</v>
      </c>
      <c r="AD19" s="79">
        <v>0</v>
      </c>
      <c r="AE19" s="79">
        <v>0</v>
      </c>
      <c r="AF19" s="79">
        <v>0</v>
      </c>
      <c r="AG19" s="79">
        <v>0</v>
      </c>
      <c r="AH19" s="79">
        <v>0</v>
      </c>
      <c r="AI19" s="79">
        <v>0</v>
      </c>
      <c r="AJ19" s="79">
        <v>0</v>
      </c>
      <c r="AK19" s="79">
        <v>0</v>
      </c>
      <c r="AL19" s="79">
        <v>0</v>
      </c>
      <c r="AM19" s="79">
        <f t="shared" si="0"/>
        <v>6067389.0300000003</v>
      </c>
      <c r="AP19" s="45"/>
    </row>
    <row r="20" spans="1:42" ht="33" customHeight="1">
      <c r="A20" s="276">
        <v>46</v>
      </c>
      <c r="B20" s="55" t="s">
        <v>50</v>
      </c>
      <c r="C20" s="56" t="s">
        <v>686</v>
      </c>
      <c r="D20" s="79">
        <v>848022</v>
      </c>
      <c r="E20" s="79">
        <v>0</v>
      </c>
      <c r="F20" s="79">
        <v>9201025.8000000007</v>
      </c>
      <c r="G20" s="79">
        <v>2164380.9900000002</v>
      </c>
      <c r="H20" s="79">
        <v>0</v>
      </c>
      <c r="I20" s="79">
        <v>50</v>
      </c>
      <c r="J20" s="79">
        <v>3631.26</v>
      </c>
      <c r="K20" s="79">
        <v>0</v>
      </c>
      <c r="L20" s="79">
        <v>4533.82</v>
      </c>
      <c r="M20" s="79">
        <v>0</v>
      </c>
      <c r="N20" s="79">
        <v>0</v>
      </c>
      <c r="O20" s="79">
        <v>350.81</v>
      </c>
      <c r="P20" s="79">
        <v>39795.949999999997</v>
      </c>
      <c r="Q20" s="79">
        <v>4798</v>
      </c>
      <c r="R20" s="79">
        <v>0</v>
      </c>
      <c r="S20" s="79">
        <v>0</v>
      </c>
      <c r="T20" s="79">
        <v>0</v>
      </c>
      <c r="U20" s="79">
        <v>0</v>
      </c>
      <c r="V20" s="79">
        <v>0</v>
      </c>
      <c r="W20" s="79">
        <v>0</v>
      </c>
      <c r="X20" s="79">
        <v>0</v>
      </c>
      <c r="Y20" s="79">
        <v>0</v>
      </c>
      <c r="Z20" s="79">
        <v>0</v>
      </c>
      <c r="AA20" s="79">
        <v>0</v>
      </c>
      <c r="AB20" s="79">
        <v>0</v>
      </c>
      <c r="AC20" s="79">
        <v>0</v>
      </c>
      <c r="AD20" s="79">
        <v>0</v>
      </c>
      <c r="AE20" s="79">
        <v>0</v>
      </c>
      <c r="AF20" s="79">
        <v>0</v>
      </c>
      <c r="AG20" s="79">
        <v>0</v>
      </c>
      <c r="AH20" s="79">
        <v>0</v>
      </c>
      <c r="AI20" s="79">
        <v>0</v>
      </c>
      <c r="AJ20" s="79">
        <v>0</v>
      </c>
      <c r="AK20" s="79">
        <v>0</v>
      </c>
      <c r="AL20" s="79">
        <v>0</v>
      </c>
      <c r="AM20" s="79">
        <f t="shared" si="0"/>
        <v>12266588.630000001</v>
      </c>
      <c r="AP20" s="45"/>
    </row>
    <row r="21" spans="1:42" ht="33" customHeight="1">
      <c r="A21" s="276">
        <v>47</v>
      </c>
      <c r="B21" s="55" t="s">
        <v>51</v>
      </c>
      <c r="C21" s="56" t="s">
        <v>687</v>
      </c>
      <c r="D21" s="79">
        <v>0</v>
      </c>
      <c r="E21" s="79">
        <v>0</v>
      </c>
      <c r="F21" s="79">
        <v>218950.66</v>
      </c>
      <c r="G21" s="79">
        <v>313335.05</v>
      </c>
      <c r="H21" s="79">
        <v>0</v>
      </c>
      <c r="I21" s="79">
        <v>0</v>
      </c>
      <c r="J21" s="79">
        <v>0</v>
      </c>
      <c r="K21" s="79">
        <v>0</v>
      </c>
      <c r="L21" s="79">
        <v>0</v>
      </c>
      <c r="M21" s="79">
        <v>0</v>
      </c>
      <c r="N21" s="79">
        <v>0</v>
      </c>
      <c r="O21" s="79">
        <v>0</v>
      </c>
      <c r="P21" s="79">
        <v>0</v>
      </c>
      <c r="Q21" s="79">
        <v>0</v>
      </c>
      <c r="R21" s="79">
        <v>0</v>
      </c>
      <c r="S21" s="79">
        <v>0</v>
      </c>
      <c r="T21" s="79">
        <v>0</v>
      </c>
      <c r="U21" s="79">
        <v>0</v>
      </c>
      <c r="V21" s="79">
        <v>0</v>
      </c>
      <c r="W21" s="79">
        <v>0</v>
      </c>
      <c r="X21" s="79">
        <v>0</v>
      </c>
      <c r="Y21" s="79">
        <v>0</v>
      </c>
      <c r="Z21" s="79">
        <v>0</v>
      </c>
      <c r="AA21" s="79">
        <v>50.01</v>
      </c>
      <c r="AB21" s="79">
        <v>3254548.3</v>
      </c>
      <c r="AC21" s="79">
        <v>0</v>
      </c>
      <c r="AD21" s="79">
        <v>0</v>
      </c>
      <c r="AE21" s="79">
        <v>0</v>
      </c>
      <c r="AF21" s="79">
        <v>0</v>
      </c>
      <c r="AG21" s="79">
        <v>0</v>
      </c>
      <c r="AH21" s="79">
        <v>0</v>
      </c>
      <c r="AI21" s="79">
        <v>0</v>
      </c>
      <c r="AJ21" s="79">
        <v>0</v>
      </c>
      <c r="AK21" s="79">
        <v>0</v>
      </c>
      <c r="AL21" s="79">
        <v>0</v>
      </c>
      <c r="AM21" s="79">
        <f t="shared" si="0"/>
        <v>3786884.0199999996</v>
      </c>
      <c r="AP21" s="45"/>
    </row>
    <row r="22" spans="1:42" ht="33" customHeight="1">
      <c r="A22" s="276">
        <v>48</v>
      </c>
      <c r="B22" s="55" t="s">
        <v>52</v>
      </c>
      <c r="C22" s="56" t="s">
        <v>729</v>
      </c>
      <c r="D22" s="79">
        <v>0</v>
      </c>
      <c r="E22" s="79">
        <v>0</v>
      </c>
      <c r="F22" s="79">
        <v>496152.01</v>
      </c>
      <c r="G22" s="79">
        <v>29896.559999999998</v>
      </c>
      <c r="H22" s="79">
        <v>0</v>
      </c>
      <c r="I22" s="79">
        <v>0</v>
      </c>
      <c r="J22" s="79">
        <v>0</v>
      </c>
      <c r="K22" s="79">
        <v>0</v>
      </c>
      <c r="L22" s="79">
        <v>0</v>
      </c>
      <c r="M22" s="79">
        <v>0</v>
      </c>
      <c r="N22" s="79">
        <v>0</v>
      </c>
      <c r="O22" s="79">
        <v>0</v>
      </c>
      <c r="P22" s="79">
        <v>0</v>
      </c>
      <c r="Q22" s="79">
        <v>0</v>
      </c>
      <c r="R22" s="79">
        <v>0</v>
      </c>
      <c r="S22" s="79">
        <v>0</v>
      </c>
      <c r="T22" s="79">
        <v>0</v>
      </c>
      <c r="U22" s="79">
        <v>0</v>
      </c>
      <c r="V22" s="79">
        <v>0</v>
      </c>
      <c r="W22" s="79">
        <v>0</v>
      </c>
      <c r="X22" s="79">
        <v>0</v>
      </c>
      <c r="Y22" s="79">
        <v>0</v>
      </c>
      <c r="Z22" s="79">
        <v>0</v>
      </c>
      <c r="AA22" s="79">
        <v>0</v>
      </c>
      <c r="AB22" s="79">
        <v>0</v>
      </c>
      <c r="AC22" s="79">
        <v>0</v>
      </c>
      <c r="AD22" s="79">
        <v>0</v>
      </c>
      <c r="AE22" s="79">
        <v>0</v>
      </c>
      <c r="AF22" s="79">
        <v>0</v>
      </c>
      <c r="AG22" s="79">
        <v>0</v>
      </c>
      <c r="AH22" s="79">
        <v>0</v>
      </c>
      <c r="AI22" s="79">
        <v>0</v>
      </c>
      <c r="AJ22" s="79">
        <v>0</v>
      </c>
      <c r="AK22" s="79">
        <v>0</v>
      </c>
      <c r="AL22" s="79">
        <v>0</v>
      </c>
      <c r="AM22" s="79">
        <f t="shared" si="0"/>
        <v>526048.57000000007</v>
      </c>
      <c r="AP22" s="45"/>
    </row>
    <row r="23" spans="1:42" ht="33" customHeight="1">
      <c r="A23" s="276">
        <v>52</v>
      </c>
      <c r="B23" s="55" t="s">
        <v>53</v>
      </c>
      <c r="C23" s="80" t="s">
        <v>730</v>
      </c>
      <c r="D23" s="79">
        <v>0</v>
      </c>
      <c r="E23" s="79">
        <v>0</v>
      </c>
      <c r="F23" s="79">
        <v>11582</v>
      </c>
      <c r="G23" s="79">
        <v>45190.32</v>
      </c>
      <c r="H23" s="79">
        <v>0</v>
      </c>
      <c r="I23" s="79">
        <v>0</v>
      </c>
      <c r="J23" s="79">
        <v>0</v>
      </c>
      <c r="K23" s="79">
        <v>0</v>
      </c>
      <c r="L23" s="79">
        <v>0</v>
      </c>
      <c r="M23" s="79">
        <v>0</v>
      </c>
      <c r="N23" s="79">
        <v>0</v>
      </c>
      <c r="O23" s="79">
        <v>0</v>
      </c>
      <c r="P23" s="79">
        <v>0</v>
      </c>
      <c r="Q23" s="79">
        <v>102262.5</v>
      </c>
      <c r="R23" s="79">
        <v>0</v>
      </c>
      <c r="S23" s="79">
        <v>0</v>
      </c>
      <c r="T23" s="79">
        <v>0</v>
      </c>
      <c r="U23" s="79">
        <v>0</v>
      </c>
      <c r="V23" s="79">
        <v>0</v>
      </c>
      <c r="W23" s="79">
        <v>0</v>
      </c>
      <c r="X23" s="79">
        <v>0</v>
      </c>
      <c r="Y23" s="79">
        <v>0</v>
      </c>
      <c r="Z23" s="79">
        <v>0</v>
      </c>
      <c r="AA23" s="79">
        <v>0</v>
      </c>
      <c r="AB23" s="79">
        <v>0</v>
      </c>
      <c r="AC23" s="79">
        <v>0</v>
      </c>
      <c r="AD23" s="79">
        <v>0</v>
      </c>
      <c r="AE23" s="79">
        <v>0</v>
      </c>
      <c r="AF23" s="79">
        <v>0</v>
      </c>
      <c r="AG23" s="79">
        <v>0</v>
      </c>
      <c r="AH23" s="79">
        <v>0</v>
      </c>
      <c r="AI23" s="79">
        <v>0</v>
      </c>
      <c r="AJ23" s="79">
        <v>0</v>
      </c>
      <c r="AK23" s="79">
        <v>0</v>
      </c>
      <c r="AL23" s="79">
        <v>0</v>
      </c>
      <c r="AM23" s="79">
        <f t="shared" si="0"/>
        <v>159034.82</v>
      </c>
      <c r="AP23" s="45"/>
    </row>
    <row r="24" spans="1:42" ht="33" customHeight="1">
      <c r="A24" s="276">
        <v>66</v>
      </c>
      <c r="B24" s="55" t="s">
        <v>54</v>
      </c>
      <c r="C24" s="56" t="s">
        <v>688</v>
      </c>
      <c r="D24" s="79">
        <v>0</v>
      </c>
      <c r="E24" s="79">
        <v>0</v>
      </c>
      <c r="F24" s="79">
        <v>13976.25</v>
      </c>
      <c r="G24" s="79">
        <v>1952.5</v>
      </c>
      <c r="H24" s="79">
        <v>0</v>
      </c>
      <c r="I24" s="79">
        <v>0</v>
      </c>
      <c r="J24" s="79">
        <v>1531.05</v>
      </c>
      <c r="K24" s="79">
        <v>0</v>
      </c>
      <c r="L24" s="79">
        <v>0</v>
      </c>
      <c r="M24" s="79">
        <v>0</v>
      </c>
      <c r="N24" s="79">
        <v>0</v>
      </c>
      <c r="O24" s="79">
        <v>0</v>
      </c>
      <c r="P24" s="79">
        <v>0</v>
      </c>
      <c r="Q24" s="79">
        <v>0</v>
      </c>
      <c r="R24" s="79">
        <v>0</v>
      </c>
      <c r="S24" s="79">
        <v>0</v>
      </c>
      <c r="T24" s="79">
        <v>0</v>
      </c>
      <c r="U24" s="79">
        <v>0</v>
      </c>
      <c r="V24" s="79">
        <v>0</v>
      </c>
      <c r="W24" s="79">
        <v>0</v>
      </c>
      <c r="X24" s="79">
        <v>0</v>
      </c>
      <c r="Y24" s="79">
        <v>0</v>
      </c>
      <c r="Z24" s="79">
        <v>0</v>
      </c>
      <c r="AA24" s="79">
        <v>0</v>
      </c>
      <c r="AB24" s="79">
        <v>0</v>
      </c>
      <c r="AC24" s="79">
        <v>0</v>
      </c>
      <c r="AD24" s="79">
        <v>0</v>
      </c>
      <c r="AE24" s="79">
        <v>0</v>
      </c>
      <c r="AF24" s="79">
        <v>0</v>
      </c>
      <c r="AG24" s="79">
        <v>0</v>
      </c>
      <c r="AH24" s="79">
        <v>0</v>
      </c>
      <c r="AI24" s="79">
        <v>0</v>
      </c>
      <c r="AJ24" s="79">
        <v>0</v>
      </c>
      <c r="AK24" s="79">
        <v>0</v>
      </c>
      <c r="AL24" s="79">
        <v>0</v>
      </c>
      <c r="AM24" s="79">
        <f t="shared" si="0"/>
        <v>17459.8</v>
      </c>
      <c r="AP24" s="45"/>
    </row>
    <row r="25" spans="1:42" ht="33" customHeight="1">
      <c r="A25" s="276">
        <v>70</v>
      </c>
      <c r="B25" s="55" t="s">
        <v>55</v>
      </c>
      <c r="C25" s="56" t="s">
        <v>688</v>
      </c>
      <c r="D25" s="79">
        <v>0</v>
      </c>
      <c r="E25" s="79">
        <v>0</v>
      </c>
      <c r="F25" s="79">
        <v>2271</v>
      </c>
      <c r="G25" s="79">
        <v>3446.6</v>
      </c>
      <c r="H25" s="79">
        <v>0</v>
      </c>
      <c r="I25" s="79">
        <v>0</v>
      </c>
      <c r="J25" s="79">
        <v>0</v>
      </c>
      <c r="K25" s="79">
        <v>0</v>
      </c>
      <c r="L25" s="79">
        <v>0</v>
      </c>
      <c r="M25" s="79">
        <v>0</v>
      </c>
      <c r="N25" s="79">
        <v>0</v>
      </c>
      <c r="O25" s="79">
        <v>0</v>
      </c>
      <c r="P25" s="79">
        <v>0</v>
      </c>
      <c r="Q25" s="79">
        <v>0</v>
      </c>
      <c r="R25" s="79">
        <v>0</v>
      </c>
      <c r="S25" s="79">
        <v>0</v>
      </c>
      <c r="T25" s="79">
        <v>0</v>
      </c>
      <c r="U25" s="79">
        <v>0</v>
      </c>
      <c r="V25" s="79">
        <v>954103.75</v>
      </c>
      <c r="W25" s="79">
        <v>0</v>
      </c>
      <c r="X25" s="79">
        <v>0</v>
      </c>
      <c r="Y25" s="79">
        <v>0</v>
      </c>
      <c r="Z25" s="79">
        <v>0</v>
      </c>
      <c r="AA25" s="79">
        <v>0</v>
      </c>
      <c r="AB25" s="79">
        <v>0</v>
      </c>
      <c r="AC25" s="79">
        <v>0</v>
      </c>
      <c r="AD25" s="79">
        <v>0</v>
      </c>
      <c r="AE25" s="79">
        <v>0</v>
      </c>
      <c r="AF25" s="79">
        <v>0</v>
      </c>
      <c r="AG25" s="79">
        <v>0</v>
      </c>
      <c r="AH25" s="79">
        <v>0</v>
      </c>
      <c r="AI25" s="79">
        <v>0</v>
      </c>
      <c r="AJ25" s="79">
        <v>0</v>
      </c>
      <c r="AK25" s="79">
        <v>0</v>
      </c>
      <c r="AL25" s="79">
        <v>0</v>
      </c>
      <c r="AM25" s="79">
        <f t="shared" si="0"/>
        <v>959821.35</v>
      </c>
      <c r="AP25" s="45"/>
    </row>
    <row r="26" spans="1:42" ht="33" customHeight="1">
      <c r="A26" s="276">
        <v>76</v>
      </c>
      <c r="B26" s="55" t="s">
        <v>56</v>
      </c>
      <c r="C26" s="56" t="s">
        <v>681</v>
      </c>
      <c r="D26" s="79">
        <v>0</v>
      </c>
      <c r="E26" s="79">
        <v>0</v>
      </c>
      <c r="F26" s="79">
        <v>0</v>
      </c>
      <c r="G26" s="79">
        <v>0</v>
      </c>
      <c r="H26" s="79">
        <v>0</v>
      </c>
      <c r="I26" s="79">
        <v>0</v>
      </c>
      <c r="J26" s="79">
        <v>0</v>
      </c>
      <c r="K26" s="79">
        <v>0</v>
      </c>
      <c r="L26" s="79">
        <v>0</v>
      </c>
      <c r="M26" s="79">
        <v>0</v>
      </c>
      <c r="N26" s="79">
        <v>0</v>
      </c>
      <c r="O26" s="79">
        <v>0</v>
      </c>
      <c r="P26" s="79">
        <v>0</v>
      </c>
      <c r="Q26" s="79">
        <v>0</v>
      </c>
      <c r="R26" s="79">
        <v>0</v>
      </c>
      <c r="S26" s="79">
        <v>0</v>
      </c>
      <c r="T26" s="79">
        <v>0</v>
      </c>
      <c r="U26" s="79">
        <v>0</v>
      </c>
      <c r="V26" s="79">
        <v>0</v>
      </c>
      <c r="W26" s="79">
        <v>0</v>
      </c>
      <c r="X26" s="79">
        <v>0</v>
      </c>
      <c r="Y26" s="79">
        <v>0</v>
      </c>
      <c r="Z26" s="79">
        <v>0</v>
      </c>
      <c r="AA26" s="79">
        <v>0</v>
      </c>
      <c r="AB26" s="79">
        <v>0</v>
      </c>
      <c r="AC26" s="79">
        <v>0</v>
      </c>
      <c r="AD26" s="79">
        <v>0</v>
      </c>
      <c r="AE26" s="79">
        <v>0</v>
      </c>
      <c r="AF26" s="79">
        <v>0</v>
      </c>
      <c r="AG26" s="79">
        <v>0</v>
      </c>
      <c r="AH26" s="79">
        <v>0</v>
      </c>
      <c r="AI26" s="79">
        <v>0</v>
      </c>
      <c r="AJ26" s="79">
        <v>0</v>
      </c>
      <c r="AK26" s="79">
        <v>0</v>
      </c>
      <c r="AL26" s="79">
        <v>0</v>
      </c>
      <c r="AM26" s="79">
        <f t="shared" si="0"/>
        <v>0</v>
      </c>
      <c r="AP26" s="45"/>
    </row>
    <row r="27" spans="1:42" ht="33" customHeight="1">
      <c r="A27" s="276">
        <v>78</v>
      </c>
      <c r="B27" s="55" t="s">
        <v>678</v>
      </c>
      <c r="C27" s="56" t="s">
        <v>683</v>
      </c>
      <c r="D27" s="79">
        <v>0</v>
      </c>
      <c r="E27" s="79">
        <v>0</v>
      </c>
      <c r="F27" s="79">
        <v>11983191.9</v>
      </c>
      <c r="G27" s="79">
        <v>49512.36</v>
      </c>
      <c r="H27" s="79">
        <v>0</v>
      </c>
      <c r="I27" s="79">
        <v>5706.88</v>
      </c>
      <c r="J27" s="79">
        <v>848017.5</v>
      </c>
      <c r="K27" s="79">
        <v>0</v>
      </c>
      <c r="L27" s="79">
        <v>0</v>
      </c>
      <c r="M27" s="79">
        <v>0</v>
      </c>
      <c r="N27" s="79">
        <v>0</v>
      </c>
      <c r="O27" s="79">
        <v>0</v>
      </c>
      <c r="P27" s="79">
        <v>0</v>
      </c>
      <c r="Q27" s="79">
        <v>0</v>
      </c>
      <c r="R27" s="79">
        <v>0</v>
      </c>
      <c r="S27" s="79">
        <v>0</v>
      </c>
      <c r="T27" s="79">
        <v>0</v>
      </c>
      <c r="U27" s="79">
        <v>0</v>
      </c>
      <c r="V27" s="79">
        <v>0</v>
      </c>
      <c r="W27" s="79">
        <v>0</v>
      </c>
      <c r="X27" s="79">
        <v>0</v>
      </c>
      <c r="Y27" s="79">
        <v>0</v>
      </c>
      <c r="Z27" s="79">
        <v>0</v>
      </c>
      <c r="AA27" s="79">
        <v>0</v>
      </c>
      <c r="AB27" s="79">
        <v>0</v>
      </c>
      <c r="AC27" s="79">
        <v>0</v>
      </c>
      <c r="AD27" s="79">
        <v>0</v>
      </c>
      <c r="AE27" s="79">
        <v>0</v>
      </c>
      <c r="AF27" s="79">
        <v>0</v>
      </c>
      <c r="AG27" s="79">
        <v>0</v>
      </c>
      <c r="AH27" s="79">
        <v>0</v>
      </c>
      <c r="AI27" s="79">
        <v>0</v>
      </c>
      <c r="AJ27" s="79">
        <v>0</v>
      </c>
      <c r="AK27" s="79">
        <v>0</v>
      </c>
      <c r="AL27" s="79">
        <v>0</v>
      </c>
      <c r="AM27" s="79">
        <f t="shared" si="0"/>
        <v>12886428.640000001</v>
      </c>
      <c r="AP27" s="45"/>
    </row>
    <row r="28" spans="1:42" ht="33" customHeight="1">
      <c r="A28" s="276">
        <v>81</v>
      </c>
      <c r="B28" s="55" t="s">
        <v>57</v>
      </c>
      <c r="C28" s="56" t="s">
        <v>681</v>
      </c>
      <c r="D28" s="79">
        <v>0</v>
      </c>
      <c r="E28" s="79">
        <v>0</v>
      </c>
      <c r="F28" s="79">
        <v>86322</v>
      </c>
      <c r="G28" s="79">
        <v>60132.15</v>
      </c>
      <c r="H28" s="79">
        <v>0</v>
      </c>
      <c r="I28" s="79">
        <v>0</v>
      </c>
      <c r="J28" s="79">
        <v>0</v>
      </c>
      <c r="K28" s="79">
        <v>0</v>
      </c>
      <c r="L28" s="79">
        <v>0</v>
      </c>
      <c r="M28" s="79">
        <v>0</v>
      </c>
      <c r="N28" s="79">
        <v>0</v>
      </c>
      <c r="O28" s="79">
        <v>0</v>
      </c>
      <c r="P28" s="79">
        <v>0</v>
      </c>
      <c r="Q28" s="79">
        <v>0</v>
      </c>
      <c r="R28" s="79">
        <v>0</v>
      </c>
      <c r="S28" s="79">
        <v>0</v>
      </c>
      <c r="T28" s="79">
        <v>0</v>
      </c>
      <c r="U28" s="79">
        <v>0</v>
      </c>
      <c r="V28" s="79">
        <v>44194.06</v>
      </c>
      <c r="W28" s="79">
        <v>0</v>
      </c>
      <c r="X28" s="79">
        <v>0</v>
      </c>
      <c r="Y28" s="79">
        <v>0</v>
      </c>
      <c r="Z28" s="79">
        <v>0</v>
      </c>
      <c r="AA28" s="79">
        <v>0</v>
      </c>
      <c r="AB28" s="79">
        <v>3766964.9799999977</v>
      </c>
      <c r="AC28" s="79">
        <v>0</v>
      </c>
      <c r="AD28" s="79">
        <v>0</v>
      </c>
      <c r="AE28" s="79">
        <v>0</v>
      </c>
      <c r="AF28" s="79">
        <v>0</v>
      </c>
      <c r="AG28" s="79">
        <v>0</v>
      </c>
      <c r="AH28" s="79">
        <v>0</v>
      </c>
      <c r="AI28" s="79">
        <v>0</v>
      </c>
      <c r="AJ28" s="79">
        <v>0</v>
      </c>
      <c r="AK28" s="79">
        <v>0</v>
      </c>
      <c r="AL28" s="79">
        <v>0</v>
      </c>
      <c r="AM28" s="79">
        <f t="shared" si="0"/>
        <v>3957613.1899999976</v>
      </c>
      <c r="AP28" s="45"/>
    </row>
    <row r="29" spans="1:42" ht="33" customHeight="1">
      <c r="A29" s="276">
        <v>85</v>
      </c>
      <c r="B29" s="55" t="s">
        <v>739</v>
      </c>
      <c r="C29" s="56" t="s">
        <v>683</v>
      </c>
      <c r="D29" s="79">
        <v>0</v>
      </c>
      <c r="E29" s="79">
        <v>0</v>
      </c>
      <c r="F29" s="79">
        <v>0</v>
      </c>
      <c r="G29" s="79">
        <v>28021.73</v>
      </c>
      <c r="H29" s="79">
        <v>0</v>
      </c>
      <c r="I29" s="79">
        <v>50</v>
      </c>
      <c r="J29" s="79">
        <v>0</v>
      </c>
      <c r="K29" s="79">
        <v>0</v>
      </c>
      <c r="L29" s="79">
        <v>0</v>
      </c>
      <c r="M29" s="79">
        <v>0</v>
      </c>
      <c r="N29" s="79">
        <v>0</v>
      </c>
      <c r="O29" s="79">
        <v>119.43</v>
      </c>
      <c r="P29" s="79">
        <v>0</v>
      </c>
      <c r="Q29" s="79">
        <v>0</v>
      </c>
      <c r="R29" s="79">
        <v>0</v>
      </c>
      <c r="S29" s="79">
        <v>0</v>
      </c>
      <c r="T29" s="79">
        <v>0</v>
      </c>
      <c r="U29" s="79">
        <v>0</v>
      </c>
      <c r="V29" s="79">
        <v>0</v>
      </c>
      <c r="W29" s="79">
        <v>0</v>
      </c>
      <c r="X29" s="79">
        <v>0</v>
      </c>
      <c r="Y29" s="79">
        <v>0</v>
      </c>
      <c r="Z29" s="79">
        <v>0</v>
      </c>
      <c r="AA29" s="79">
        <v>0</v>
      </c>
      <c r="AB29" s="79">
        <v>0</v>
      </c>
      <c r="AC29" s="79">
        <v>0</v>
      </c>
      <c r="AD29" s="79">
        <v>0</v>
      </c>
      <c r="AE29" s="79">
        <v>0</v>
      </c>
      <c r="AF29" s="79">
        <v>0</v>
      </c>
      <c r="AG29" s="79">
        <v>0</v>
      </c>
      <c r="AH29" s="79">
        <v>0</v>
      </c>
      <c r="AI29" s="79">
        <v>0</v>
      </c>
      <c r="AJ29" s="79">
        <v>0</v>
      </c>
      <c r="AK29" s="79">
        <v>0</v>
      </c>
      <c r="AL29" s="79">
        <v>0</v>
      </c>
      <c r="AM29" s="79">
        <f t="shared" si="0"/>
        <v>28191.16</v>
      </c>
      <c r="AP29" s="45"/>
    </row>
    <row r="30" spans="1:42" ht="33" customHeight="1">
      <c r="A30" s="276">
        <v>86</v>
      </c>
      <c r="B30" s="55" t="s">
        <v>58</v>
      </c>
      <c r="C30" s="80" t="s">
        <v>684</v>
      </c>
      <c r="D30" s="79">
        <v>0</v>
      </c>
      <c r="E30" s="79">
        <v>0</v>
      </c>
      <c r="F30" s="79">
        <v>0</v>
      </c>
      <c r="G30" s="79">
        <v>926795.57</v>
      </c>
      <c r="H30" s="79">
        <v>0</v>
      </c>
      <c r="I30" s="79">
        <v>0</v>
      </c>
      <c r="J30" s="79">
        <v>1752509.24</v>
      </c>
      <c r="K30" s="79">
        <v>0</v>
      </c>
      <c r="L30" s="79">
        <v>0</v>
      </c>
      <c r="M30" s="79">
        <v>0</v>
      </c>
      <c r="N30" s="79">
        <v>0</v>
      </c>
      <c r="O30" s="79">
        <v>0</v>
      </c>
      <c r="P30" s="79">
        <v>0</v>
      </c>
      <c r="Q30" s="79">
        <v>0</v>
      </c>
      <c r="R30" s="79">
        <v>0</v>
      </c>
      <c r="S30" s="79">
        <v>0</v>
      </c>
      <c r="T30" s="79">
        <v>0</v>
      </c>
      <c r="U30" s="79">
        <v>0</v>
      </c>
      <c r="V30" s="79">
        <v>0</v>
      </c>
      <c r="W30" s="79">
        <v>0</v>
      </c>
      <c r="X30" s="79">
        <v>0</v>
      </c>
      <c r="Y30" s="79">
        <v>0</v>
      </c>
      <c r="Z30" s="79">
        <v>0</v>
      </c>
      <c r="AA30" s="79">
        <v>50.01</v>
      </c>
      <c r="AB30" s="79">
        <v>1382558.02</v>
      </c>
      <c r="AC30" s="79">
        <v>0</v>
      </c>
      <c r="AD30" s="79">
        <v>0</v>
      </c>
      <c r="AE30" s="79">
        <v>0</v>
      </c>
      <c r="AF30" s="79">
        <v>0</v>
      </c>
      <c r="AG30" s="79">
        <v>0</v>
      </c>
      <c r="AH30" s="79">
        <v>0</v>
      </c>
      <c r="AI30" s="79">
        <v>0</v>
      </c>
      <c r="AJ30" s="79">
        <v>0</v>
      </c>
      <c r="AK30" s="79">
        <v>0</v>
      </c>
      <c r="AL30" s="79">
        <v>0</v>
      </c>
      <c r="AM30" s="79">
        <f t="shared" si="0"/>
        <v>4061912.84</v>
      </c>
      <c r="AP30" s="45"/>
    </row>
    <row r="31" spans="1:42" ht="33" customHeight="1">
      <c r="A31" s="276">
        <v>87</v>
      </c>
      <c r="B31" s="205" t="s">
        <v>59</v>
      </c>
      <c r="C31" s="56" t="s">
        <v>688</v>
      </c>
      <c r="D31" s="79">
        <v>0</v>
      </c>
      <c r="E31" s="79">
        <v>0</v>
      </c>
      <c r="F31" s="79">
        <v>0</v>
      </c>
      <c r="G31" s="79">
        <v>28170.390000000003</v>
      </c>
      <c r="H31" s="79">
        <v>0</v>
      </c>
      <c r="I31" s="79">
        <v>0</v>
      </c>
      <c r="J31" s="79">
        <v>0</v>
      </c>
      <c r="K31" s="79">
        <v>0</v>
      </c>
      <c r="L31" s="79">
        <v>0</v>
      </c>
      <c r="M31" s="79">
        <v>0</v>
      </c>
      <c r="N31" s="79">
        <v>0</v>
      </c>
      <c r="O31" s="79">
        <v>0</v>
      </c>
      <c r="P31" s="79">
        <v>0</v>
      </c>
      <c r="Q31" s="79">
        <v>0</v>
      </c>
      <c r="R31" s="79">
        <v>0</v>
      </c>
      <c r="S31" s="79">
        <v>0</v>
      </c>
      <c r="T31" s="79">
        <v>0</v>
      </c>
      <c r="U31" s="79">
        <v>0</v>
      </c>
      <c r="V31" s="79">
        <v>4500</v>
      </c>
      <c r="W31" s="79">
        <v>0</v>
      </c>
      <c r="X31" s="79">
        <v>0</v>
      </c>
      <c r="Y31" s="79">
        <v>0</v>
      </c>
      <c r="Z31" s="79">
        <v>0</v>
      </c>
      <c r="AA31" s="79">
        <v>0</v>
      </c>
      <c r="AB31" s="79">
        <v>0</v>
      </c>
      <c r="AC31" s="79">
        <v>0</v>
      </c>
      <c r="AD31" s="79">
        <v>0</v>
      </c>
      <c r="AE31" s="79">
        <v>0</v>
      </c>
      <c r="AF31" s="79">
        <v>0</v>
      </c>
      <c r="AG31" s="79">
        <v>0</v>
      </c>
      <c r="AH31" s="79">
        <v>0</v>
      </c>
      <c r="AI31" s="79">
        <v>0</v>
      </c>
      <c r="AJ31" s="79">
        <v>0</v>
      </c>
      <c r="AK31" s="79">
        <v>0</v>
      </c>
      <c r="AL31" s="79">
        <v>0</v>
      </c>
      <c r="AM31" s="79">
        <f t="shared" si="0"/>
        <v>32670.390000000003</v>
      </c>
      <c r="AP31" s="45"/>
    </row>
    <row r="32" spans="1:42" ht="33" customHeight="1">
      <c r="A32" s="54">
        <v>95</v>
      </c>
      <c r="B32" s="55" t="s">
        <v>60</v>
      </c>
      <c r="C32" s="56" t="s">
        <v>729</v>
      </c>
      <c r="D32" s="79">
        <v>0</v>
      </c>
      <c r="E32" s="79">
        <v>0</v>
      </c>
      <c r="F32" s="79">
        <v>0</v>
      </c>
      <c r="G32" s="79">
        <v>0</v>
      </c>
      <c r="H32" s="79">
        <v>0</v>
      </c>
      <c r="I32" s="79">
        <v>0</v>
      </c>
      <c r="J32" s="79">
        <v>0</v>
      </c>
      <c r="K32" s="79">
        <v>0</v>
      </c>
      <c r="L32" s="79">
        <v>0</v>
      </c>
      <c r="M32" s="79">
        <v>0</v>
      </c>
      <c r="N32" s="79">
        <v>0</v>
      </c>
      <c r="O32" s="79">
        <v>0</v>
      </c>
      <c r="P32" s="79">
        <v>0</v>
      </c>
      <c r="Q32" s="79">
        <v>0</v>
      </c>
      <c r="R32" s="79">
        <v>0</v>
      </c>
      <c r="S32" s="79">
        <v>0</v>
      </c>
      <c r="T32" s="79">
        <v>0</v>
      </c>
      <c r="U32" s="79">
        <v>0</v>
      </c>
      <c r="V32" s="79">
        <v>0</v>
      </c>
      <c r="W32" s="79">
        <v>0</v>
      </c>
      <c r="X32" s="79">
        <v>0</v>
      </c>
      <c r="Y32" s="79">
        <v>0</v>
      </c>
      <c r="Z32" s="79">
        <v>0</v>
      </c>
      <c r="AA32" s="79">
        <v>0</v>
      </c>
      <c r="AB32" s="79">
        <v>0</v>
      </c>
      <c r="AC32" s="79">
        <v>0</v>
      </c>
      <c r="AD32" s="79">
        <v>0</v>
      </c>
      <c r="AE32" s="79">
        <v>0</v>
      </c>
      <c r="AF32" s="79">
        <v>0</v>
      </c>
      <c r="AG32" s="79">
        <v>0</v>
      </c>
      <c r="AH32" s="79">
        <v>0</v>
      </c>
      <c r="AI32" s="79">
        <v>0</v>
      </c>
      <c r="AJ32" s="79">
        <v>0</v>
      </c>
      <c r="AK32" s="79">
        <v>0</v>
      </c>
      <c r="AL32" s="79">
        <v>0</v>
      </c>
      <c r="AM32" s="79">
        <f t="shared" si="0"/>
        <v>0</v>
      </c>
      <c r="AP32" s="45"/>
    </row>
    <row r="33" spans="1:42" ht="33" customHeight="1">
      <c r="A33" s="276" t="s">
        <v>556</v>
      </c>
      <c r="B33" s="55" t="s">
        <v>618</v>
      </c>
      <c r="C33" s="56" t="s">
        <v>686</v>
      </c>
      <c r="D33" s="79">
        <v>212067.07</v>
      </c>
      <c r="E33" s="79">
        <v>0</v>
      </c>
      <c r="F33" s="79">
        <v>0</v>
      </c>
      <c r="G33" s="79">
        <v>0</v>
      </c>
      <c r="H33" s="79">
        <v>0</v>
      </c>
      <c r="I33" s="79">
        <v>0</v>
      </c>
      <c r="J33" s="79">
        <v>0</v>
      </c>
      <c r="K33" s="79">
        <v>0</v>
      </c>
      <c r="L33" s="79">
        <v>0</v>
      </c>
      <c r="M33" s="79">
        <v>0</v>
      </c>
      <c r="N33" s="79">
        <v>0</v>
      </c>
      <c r="O33" s="79">
        <v>0</v>
      </c>
      <c r="P33" s="79">
        <v>0</v>
      </c>
      <c r="Q33" s="79">
        <v>0</v>
      </c>
      <c r="R33" s="79">
        <v>0</v>
      </c>
      <c r="S33" s="79">
        <v>0</v>
      </c>
      <c r="T33" s="79">
        <v>0</v>
      </c>
      <c r="U33" s="79">
        <v>0</v>
      </c>
      <c r="V33" s="79">
        <v>0</v>
      </c>
      <c r="W33" s="79">
        <v>0</v>
      </c>
      <c r="X33" s="79">
        <v>0</v>
      </c>
      <c r="Y33" s="79">
        <v>0</v>
      </c>
      <c r="Z33" s="79">
        <v>0</v>
      </c>
      <c r="AA33" s="79">
        <v>0</v>
      </c>
      <c r="AB33" s="79">
        <v>0</v>
      </c>
      <c r="AC33" s="79">
        <v>0</v>
      </c>
      <c r="AD33" s="79">
        <v>0</v>
      </c>
      <c r="AE33" s="79">
        <v>0</v>
      </c>
      <c r="AF33" s="79">
        <v>0</v>
      </c>
      <c r="AG33" s="79">
        <v>0</v>
      </c>
      <c r="AH33" s="79">
        <v>0</v>
      </c>
      <c r="AI33" s="79">
        <v>0</v>
      </c>
      <c r="AJ33" s="79">
        <v>0</v>
      </c>
      <c r="AK33" s="79">
        <v>0</v>
      </c>
      <c r="AL33" s="79">
        <v>0</v>
      </c>
      <c r="AM33" s="79">
        <f t="shared" si="0"/>
        <v>212067.07</v>
      </c>
      <c r="AP33" s="45"/>
    </row>
    <row r="34" spans="1:42" ht="33" customHeight="1">
      <c r="A34" s="276" t="s">
        <v>558</v>
      </c>
      <c r="B34" s="55" t="s">
        <v>618</v>
      </c>
      <c r="C34" s="56" t="s">
        <v>686</v>
      </c>
      <c r="D34" s="79">
        <v>3616143.9</v>
      </c>
      <c r="E34" s="79">
        <v>82738.350000000006</v>
      </c>
      <c r="F34" s="79">
        <v>50259507.499999993</v>
      </c>
      <c r="G34" s="79">
        <v>651217.65</v>
      </c>
      <c r="H34" s="79">
        <v>0</v>
      </c>
      <c r="I34" s="79">
        <v>350</v>
      </c>
      <c r="J34" s="79">
        <v>400118638.00999999</v>
      </c>
      <c r="K34" s="79">
        <v>0</v>
      </c>
      <c r="L34" s="79">
        <v>50</v>
      </c>
      <c r="M34" s="79">
        <v>0</v>
      </c>
      <c r="N34" s="79">
        <v>0</v>
      </c>
      <c r="O34" s="79">
        <v>50</v>
      </c>
      <c r="P34" s="79">
        <v>0</v>
      </c>
      <c r="Q34" s="79">
        <v>21355.59</v>
      </c>
      <c r="R34" s="79">
        <v>0</v>
      </c>
      <c r="S34" s="79">
        <v>0</v>
      </c>
      <c r="T34" s="79">
        <v>0</v>
      </c>
      <c r="U34" s="79">
        <v>0</v>
      </c>
      <c r="V34" s="79">
        <v>1303562.0900000001</v>
      </c>
      <c r="W34" s="79">
        <v>0</v>
      </c>
      <c r="X34" s="79">
        <v>5416031.2598000001</v>
      </c>
      <c r="Y34" s="79">
        <v>0</v>
      </c>
      <c r="Z34" s="79">
        <v>0</v>
      </c>
      <c r="AA34" s="79">
        <v>0</v>
      </c>
      <c r="AB34" s="79">
        <v>0</v>
      </c>
      <c r="AC34" s="79">
        <v>0</v>
      </c>
      <c r="AD34" s="79">
        <v>0</v>
      </c>
      <c r="AE34" s="79">
        <v>0</v>
      </c>
      <c r="AF34" s="79">
        <v>0</v>
      </c>
      <c r="AG34" s="79">
        <v>0</v>
      </c>
      <c r="AH34" s="79">
        <v>0</v>
      </c>
      <c r="AI34" s="79">
        <v>0</v>
      </c>
      <c r="AJ34" s="79">
        <v>0.13999999999999999</v>
      </c>
      <c r="AK34" s="79">
        <v>0</v>
      </c>
      <c r="AL34" s="79">
        <v>0</v>
      </c>
      <c r="AM34" s="79">
        <f t="shared" si="0"/>
        <v>461469644.48979992</v>
      </c>
      <c r="AP34" s="45"/>
    </row>
    <row r="35" spans="1:42" ht="33" customHeight="1">
      <c r="A35" s="276" t="s">
        <v>559</v>
      </c>
      <c r="B35" s="55" t="s">
        <v>798</v>
      </c>
      <c r="C35" s="56" t="s">
        <v>687</v>
      </c>
      <c r="D35" s="79">
        <v>0</v>
      </c>
      <c r="E35" s="79">
        <v>0</v>
      </c>
      <c r="F35" s="79">
        <v>329314894.63999999</v>
      </c>
      <c r="G35" s="79">
        <v>0</v>
      </c>
      <c r="H35" s="79">
        <v>0</v>
      </c>
      <c r="I35" s="79">
        <v>756912.03999999992</v>
      </c>
      <c r="J35" s="79">
        <v>685993712.59000003</v>
      </c>
      <c r="K35" s="79">
        <v>0</v>
      </c>
      <c r="L35" s="79">
        <v>0</v>
      </c>
      <c r="M35" s="79">
        <v>4314046.0999999996</v>
      </c>
      <c r="N35" s="79">
        <v>0</v>
      </c>
      <c r="O35" s="79">
        <v>18589044</v>
      </c>
      <c r="P35" s="79">
        <v>0</v>
      </c>
      <c r="Q35" s="79">
        <v>2005.57</v>
      </c>
      <c r="R35" s="79">
        <v>89648873.349999994</v>
      </c>
      <c r="S35" s="79">
        <v>32718167.440000001</v>
      </c>
      <c r="T35" s="79">
        <v>0</v>
      </c>
      <c r="U35" s="79">
        <v>0</v>
      </c>
      <c r="V35" s="79">
        <v>0</v>
      </c>
      <c r="W35" s="79">
        <v>0</v>
      </c>
      <c r="X35" s="79">
        <v>0</v>
      </c>
      <c r="Y35" s="79">
        <v>0</v>
      </c>
      <c r="Z35" s="79">
        <v>0</v>
      </c>
      <c r="AA35" s="79">
        <v>0</v>
      </c>
      <c r="AB35" s="79">
        <v>874293.56</v>
      </c>
      <c r="AC35" s="79">
        <v>0</v>
      </c>
      <c r="AD35" s="79">
        <v>0</v>
      </c>
      <c r="AE35" s="79">
        <v>862.71</v>
      </c>
      <c r="AF35" s="79">
        <v>0</v>
      </c>
      <c r="AG35" s="79">
        <v>0</v>
      </c>
      <c r="AH35" s="79">
        <v>62530789.989999987</v>
      </c>
      <c r="AI35" s="79">
        <v>0</v>
      </c>
      <c r="AJ35" s="79">
        <v>0</v>
      </c>
      <c r="AK35" s="79">
        <v>0</v>
      </c>
      <c r="AL35" s="79">
        <v>0</v>
      </c>
      <c r="AM35" s="79">
        <f t="shared" si="0"/>
        <v>1224743601.99</v>
      </c>
      <c r="AP35" s="45"/>
    </row>
    <row r="36" spans="1:42" ht="33" customHeight="1">
      <c r="A36" s="276" t="s">
        <v>561</v>
      </c>
      <c r="B36" s="55" t="s">
        <v>771</v>
      </c>
      <c r="C36" s="80" t="s">
        <v>729</v>
      </c>
      <c r="D36" s="79">
        <v>0</v>
      </c>
      <c r="E36" s="79">
        <v>0</v>
      </c>
      <c r="F36" s="79">
        <v>0</v>
      </c>
      <c r="G36" s="79">
        <v>41656</v>
      </c>
      <c r="H36" s="79">
        <v>0</v>
      </c>
      <c r="I36" s="79">
        <v>0</v>
      </c>
      <c r="J36" s="79">
        <v>3927297.0399999996</v>
      </c>
      <c r="K36" s="79">
        <v>0</v>
      </c>
      <c r="L36" s="79">
        <v>0</v>
      </c>
      <c r="M36" s="79">
        <v>1704465.38</v>
      </c>
      <c r="N36" s="79">
        <v>0</v>
      </c>
      <c r="O36" s="79">
        <v>0</v>
      </c>
      <c r="P36" s="79">
        <v>0</v>
      </c>
      <c r="Q36" s="79">
        <v>8292286</v>
      </c>
      <c r="R36" s="79">
        <v>0</v>
      </c>
      <c r="S36" s="79">
        <v>0</v>
      </c>
      <c r="T36" s="79">
        <v>0</v>
      </c>
      <c r="U36" s="79">
        <v>0</v>
      </c>
      <c r="V36" s="79">
        <v>0</v>
      </c>
      <c r="W36" s="79">
        <v>0</v>
      </c>
      <c r="X36" s="79">
        <v>0</v>
      </c>
      <c r="Y36" s="79">
        <v>0</v>
      </c>
      <c r="Z36" s="79">
        <v>0</v>
      </c>
      <c r="AA36" s="79">
        <v>0</v>
      </c>
      <c r="AB36" s="79">
        <v>0</v>
      </c>
      <c r="AC36" s="79">
        <v>0</v>
      </c>
      <c r="AD36" s="79">
        <v>0</v>
      </c>
      <c r="AE36" s="79">
        <v>0</v>
      </c>
      <c r="AF36" s="79">
        <v>0</v>
      </c>
      <c r="AG36" s="79">
        <v>0</v>
      </c>
      <c r="AH36" s="79">
        <v>0</v>
      </c>
      <c r="AI36" s="79">
        <v>0</v>
      </c>
      <c r="AJ36" s="79">
        <v>0</v>
      </c>
      <c r="AK36" s="79">
        <v>0</v>
      </c>
      <c r="AL36" s="79">
        <v>0</v>
      </c>
      <c r="AM36" s="79">
        <f t="shared" si="0"/>
        <v>13965704.42</v>
      </c>
      <c r="AP36" s="45"/>
    </row>
    <row r="37" spans="1:42" ht="33" customHeight="1">
      <c r="A37" s="54" t="s">
        <v>563</v>
      </c>
      <c r="B37" s="55" t="s">
        <v>1368</v>
      </c>
      <c r="C37" s="80" t="s">
        <v>729</v>
      </c>
      <c r="D37" s="79">
        <v>0</v>
      </c>
      <c r="E37" s="79">
        <v>0</v>
      </c>
      <c r="F37" s="79">
        <v>0</v>
      </c>
      <c r="G37" s="79">
        <v>0</v>
      </c>
      <c r="H37" s="79">
        <v>0</v>
      </c>
      <c r="I37" s="79">
        <v>0</v>
      </c>
      <c r="J37" s="79">
        <v>0</v>
      </c>
      <c r="K37" s="79">
        <v>0</v>
      </c>
      <c r="L37" s="79">
        <v>0</v>
      </c>
      <c r="M37" s="79">
        <v>0</v>
      </c>
      <c r="N37" s="79">
        <v>0</v>
      </c>
      <c r="O37" s="79">
        <v>0</v>
      </c>
      <c r="P37" s="79">
        <v>0</v>
      </c>
      <c r="Q37" s="79">
        <v>0</v>
      </c>
      <c r="R37" s="79">
        <v>0</v>
      </c>
      <c r="S37" s="79">
        <v>0</v>
      </c>
      <c r="T37" s="79">
        <v>0</v>
      </c>
      <c r="U37" s="79">
        <v>0</v>
      </c>
      <c r="V37" s="79">
        <v>0</v>
      </c>
      <c r="W37" s="79">
        <v>0</v>
      </c>
      <c r="X37" s="79">
        <v>0</v>
      </c>
      <c r="Y37" s="79">
        <v>0</v>
      </c>
      <c r="Z37" s="79">
        <v>0</v>
      </c>
      <c r="AA37" s="79">
        <v>0</v>
      </c>
      <c r="AB37" s="79">
        <v>0</v>
      </c>
      <c r="AC37" s="79">
        <v>0</v>
      </c>
      <c r="AD37" s="79">
        <v>0</v>
      </c>
      <c r="AE37" s="79">
        <v>0</v>
      </c>
      <c r="AF37" s="79">
        <v>0</v>
      </c>
      <c r="AG37" s="79">
        <v>0</v>
      </c>
      <c r="AH37" s="79">
        <v>0</v>
      </c>
      <c r="AI37" s="79">
        <v>0</v>
      </c>
      <c r="AJ37" s="79">
        <v>0</v>
      </c>
      <c r="AK37" s="79">
        <v>0</v>
      </c>
      <c r="AL37" s="79">
        <v>0</v>
      </c>
      <c r="AM37" s="79">
        <f t="shared" si="0"/>
        <v>0</v>
      </c>
      <c r="AP37" s="45"/>
    </row>
    <row r="38" spans="1:42" ht="33" customHeight="1">
      <c r="A38" s="54">
        <v>108</v>
      </c>
      <c r="B38" s="55" t="s">
        <v>61</v>
      </c>
      <c r="C38" s="80" t="s">
        <v>685</v>
      </c>
      <c r="D38" s="79">
        <v>0</v>
      </c>
      <c r="E38" s="79">
        <v>0</v>
      </c>
      <c r="F38" s="79">
        <v>0</v>
      </c>
      <c r="G38" s="79">
        <v>0</v>
      </c>
      <c r="H38" s="79">
        <v>0</v>
      </c>
      <c r="I38" s="79">
        <v>0</v>
      </c>
      <c r="J38" s="79">
        <v>0</v>
      </c>
      <c r="K38" s="79">
        <v>0</v>
      </c>
      <c r="L38" s="79">
        <v>0</v>
      </c>
      <c r="M38" s="79">
        <v>0</v>
      </c>
      <c r="N38" s="79">
        <v>0</v>
      </c>
      <c r="O38" s="79">
        <v>0</v>
      </c>
      <c r="P38" s="79">
        <v>0</v>
      </c>
      <c r="Q38" s="79">
        <v>0</v>
      </c>
      <c r="R38" s="79">
        <v>0</v>
      </c>
      <c r="S38" s="79">
        <v>0</v>
      </c>
      <c r="T38" s="79">
        <v>0</v>
      </c>
      <c r="U38" s="79">
        <v>0</v>
      </c>
      <c r="V38" s="79">
        <v>0</v>
      </c>
      <c r="W38" s="79">
        <v>0</v>
      </c>
      <c r="X38" s="79">
        <v>0</v>
      </c>
      <c r="Y38" s="79">
        <v>0</v>
      </c>
      <c r="Z38" s="79">
        <v>0</v>
      </c>
      <c r="AA38" s="79">
        <v>0</v>
      </c>
      <c r="AB38" s="79">
        <v>0</v>
      </c>
      <c r="AC38" s="79">
        <v>0</v>
      </c>
      <c r="AD38" s="79">
        <v>0</v>
      </c>
      <c r="AE38" s="79">
        <v>0</v>
      </c>
      <c r="AF38" s="79">
        <v>0</v>
      </c>
      <c r="AG38" s="79">
        <v>0</v>
      </c>
      <c r="AH38" s="79">
        <v>0</v>
      </c>
      <c r="AI38" s="79">
        <v>0</v>
      </c>
      <c r="AJ38" s="79">
        <v>0</v>
      </c>
      <c r="AK38" s="79">
        <v>0</v>
      </c>
      <c r="AL38" s="79">
        <v>0</v>
      </c>
      <c r="AM38" s="79">
        <f t="shared" si="0"/>
        <v>0</v>
      </c>
      <c r="AP38" s="45"/>
    </row>
    <row r="39" spans="1:42" ht="33" customHeight="1">
      <c r="A39" s="276">
        <v>109</v>
      </c>
      <c r="B39" s="55" t="s">
        <v>647</v>
      </c>
      <c r="C39" s="80" t="s">
        <v>685</v>
      </c>
      <c r="D39" s="79">
        <v>0</v>
      </c>
      <c r="E39" s="79">
        <v>0</v>
      </c>
      <c r="F39" s="79">
        <v>776613</v>
      </c>
      <c r="G39" s="79">
        <v>0</v>
      </c>
      <c r="H39" s="79">
        <v>0</v>
      </c>
      <c r="I39" s="79">
        <v>0</v>
      </c>
      <c r="J39" s="79">
        <v>0</v>
      </c>
      <c r="K39" s="79">
        <v>0</v>
      </c>
      <c r="L39" s="79">
        <v>0</v>
      </c>
      <c r="M39" s="79">
        <v>0</v>
      </c>
      <c r="N39" s="79">
        <v>0</v>
      </c>
      <c r="O39" s="79">
        <v>0</v>
      </c>
      <c r="P39" s="79">
        <v>0</v>
      </c>
      <c r="Q39" s="79">
        <v>0</v>
      </c>
      <c r="R39" s="79">
        <v>0</v>
      </c>
      <c r="S39" s="79">
        <v>0</v>
      </c>
      <c r="T39" s="79">
        <v>0</v>
      </c>
      <c r="U39" s="79">
        <v>0</v>
      </c>
      <c r="V39" s="79">
        <v>0</v>
      </c>
      <c r="W39" s="79">
        <v>0</v>
      </c>
      <c r="X39" s="79">
        <v>0</v>
      </c>
      <c r="Y39" s="79">
        <v>0</v>
      </c>
      <c r="Z39" s="79">
        <v>0</v>
      </c>
      <c r="AA39" s="79">
        <v>0</v>
      </c>
      <c r="AB39" s="79">
        <v>0</v>
      </c>
      <c r="AC39" s="79">
        <v>0</v>
      </c>
      <c r="AD39" s="79">
        <v>0</v>
      </c>
      <c r="AE39" s="79">
        <v>0</v>
      </c>
      <c r="AF39" s="79">
        <v>0</v>
      </c>
      <c r="AG39" s="79">
        <v>0</v>
      </c>
      <c r="AH39" s="79">
        <v>0</v>
      </c>
      <c r="AI39" s="79">
        <v>0</v>
      </c>
      <c r="AJ39" s="79">
        <v>0</v>
      </c>
      <c r="AK39" s="79">
        <v>0</v>
      </c>
      <c r="AL39" s="79">
        <v>0</v>
      </c>
      <c r="AM39" s="79">
        <f t="shared" si="0"/>
        <v>776613</v>
      </c>
      <c r="AP39" s="45"/>
    </row>
    <row r="40" spans="1:42" ht="33" customHeight="1">
      <c r="A40" s="276">
        <v>111</v>
      </c>
      <c r="B40" s="55" t="s">
        <v>62</v>
      </c>
      <c r="C40" s="80" t="s">
        <v>686</v>
      </c>
      <c r="D40" s="79">
        <v>0</v>
      </c>
      <c r="E40" s="79">
        <v>0</v>
      </c>
      <c r="F40" s="79">
        <v>0</v>
      </c>
      <c r="G40" s="79">
        <v>0</v>
      </c>
      <c r="H40" s="79">
        <v>0</v>
      </c>
      <c r="I40" s="79">
        <v>0</v>
      </c>
      <c r="J40" s="79">
        <v>0</v>
      </c>
      <c r="K40" s="79">
        <v>0</v>
      </c>
      <c r="L40" s="79">
        <v>0</v>
      </c>
      <c r="M40" s="79">
        <v>0</v>
      </c>
      <c r="N40" s="79">
        <v>0</v>
      </c>
      <c r="O40" s="79">
        <v>0</v>
      </c>
      <c r="P40" s="79">
        <v>0</v>
      </c>
      <c r="Q40" s="79">
        <v>0</v>
      </c>
      <c r="R40" s="79">
        <v>0</v>
      </c>
      <c r="S40" s="79">
        <v>0</v>
      </c>
      <c r="T40" s="79">
        <v>0</v>
      </c>
      <c r="U40" s="79">
        <v>0</v>
      </c>
      <c r="V40" s="79">
        <v>0</v>
      </c>
      <c r="W40" s="79">
        <v>0</v>
      </c>
      <c r="X40" s="79">
        <v>0</v>
      </c>
      <c r="Y40" s="79">
        <v>0</v>
      </c>
      <c r="Z40" s="79">
        <v>0</v>
      </c>
      <c r="AA40" s="79">
        <v>0</v>
      </c>
      <c r="AB40" s="79">
        <v>0</v>
      </c>
      <c r="AC40" s="79">
        <v>0</v>
      </c>
      <c r="AD40" s="79">
        <v>0</v>
      </c>
      <c r="AE40" s="79">
        <v>0</v>
      </c>
      <c r="AF40" s="79">
        <v>0</v>
      </c>
      <c r="AG40" s="79">
        <v>0</v>
      </c>
      <c r="AH40" s="79">
        <v>0</v>
      </c>
      <c r="AI40" s="79">
        <v>0</v>
      </c>
      <c r="AJ40" s="79">
        <v>0</v>
      </c>
      <c r="AK40" s="79">
        <v>0</v>
      </c>
      <c r="AL40" s="79">
        <v>0</v>
      </c>
      <c r="AM40" s="79">
        <f t="shared" si="0"/>
        <v>0</v>
      </c>
      <c r="AP40" s="45"/>
    </row>
    <row r="41" spans="1:42" ht="33" customHeight="1">
      <c r="A41" s="276">
        <v>112</v>
      </c>
      <c r="B41" s="55" t="s">
        <v>63</v>
      </c>
      <c r="C41" s="56" t="s">
        <v>686</v>
      </c>
      <c r="D41" s="79">
        <v>0</v>
      </c>
      <c r="E41" s="79">
        <v>0</v>
      </c>
      <c r="F41" s="79">
        <v>0</v>
      </c>
      <c r="G41" s="79">
        <v>0</v>
      </c>
      <c r="H41" s="79">
        <v>0</v>
      </c>
      <c r="I41" s="79">
        <v>0</v>
      </c>
      <c r="J41" s="79">
        <v>0</v>
      </c>
      <c r="K41" s="79">
        <v>0</v>
      </c>
      <c r="L41" s="79">
        <v>0</v>
      </c>
      <c r="M41" s="79">
        <v>0</v>
      </c>
      <c r="N41" s="79">
        <v>0</v>
      </c>
      <c r="O41" s="79">
        <v>0</v>
      </c>
      <c r="P41" s="79">
        <v>0</v>
      </c>
      <c r="Q41" s="79">
        <v>0</v>
      </c>
      <c r="R41" s="79">
        <v>0</v>
      </c>
      <c r="S41" s="79">
        <v>0</v>
      </c>
      <c r="T41" s="79">
        <v>0</v>
      </c>
      <c r="U41" s="79">
        <v>0</v>
      </c>
      <c r="V41" s="79">
        <v>0</v>
      </c>
      <c r="W41" s="79">
        <v>0</v>
      </c>
      <c r="X41" s="79">
        <v>0</v>
      </c>
      <c r="Y41" s="79">
        <v>0</v>
      </c>
      <c r="Z41" s="79">
        <v>0</v>
      </c>
      <c r="AA41" s="79">
        <v>0</v>
      </c>
      <c r="AB41" s="79">
        <v>0</v>
      </c>
      <c r="AC41" s="79">
        <v>0</v>
      </c>
      <c r="AD41" s="79">
        <v>0</v>
      </c>
      <c r="AE41" s="79">
        <v>0</v>
      </c>
      <c r="AF41" s="79">
        <v>0</v>
      </c>
      <c r="AG41" s="79">
        <v>0</v>
      </c>
      <c r="AH41" s="79">
        <v>0</v>
      </c>
      <c r="AI41" s="79">
        <v>0</v>
      </c>
      <c r="AJ41" s="79">
        <v>0</v>
      </c>
      <c r="AK41" s="79">
        <v>0</v>
      </c>
      <c r="AL41" s="79">
        <v>0</v>
      </c>
      <c r="AM41" s="79">
        <f t="shared" si="0"/>
        <v>0</v>
      </c>
      <c r="AP41" s="45"/>
    </row>
    <row r="42" spans="1:42" ht="33" customHeight="1">
      <c r="A42" s="276">
        <v>117</v>
      </c>
      <c r="B42" s="55" t="s">
        <v>64</v>
      </c>
      <c r="C42" s="56" t="s">
        <v>688</v>
      </c>
      <c r="D42" s="79">
        <v>0</v>
      </c>
      <c r="E42" s="79">
        <v>0</v>
      </c>
      <c r="F42" s="79">
        <v>3396882.84</v>
      </c>
      <c r="G42" s="79">
        <v>0</v>
      </c>
      <c r="H42" s="79">
        <v>0</v>
      </c>
      <c r="I42" s="79">
        <v>1250</v>
      </c>
      <c r="J42" s="79">
        <v>0</v>
      </c>
      <c r="K42" s="79">
        <v>0</v>
      </c>
      <c r="L42" s="79">
        <v>0</v>
      </c>
      <c r="M42" s="79">
        <v>0</v>
      </c>
      <c r="N42" s="79">
        <v>0</v>
      </c>
      <c r="O42" s="79">
        <v>0</v>
      </c>
      <c r="P42" s="79">
        <v>0</v>
      </c>
      <c r="Q42" s="79">
        <v>0</v>
      </c>
      <c r="R42" s="79">
        <v>0</v>
      </c>
      <c r="S42" s="79">
        <v>0</v>
      </c>
      <c r="T42" s="79">
        <v>0</v>
      </c>
      <c r="U42" s="79">
        <v>0</v>
      </c>
      <c r="V42" s="79">
        <v>0</v>
      </c>
      <c r="W42" s="79">
        <v>0</v>
      </c>
      <c r="X42" s="79">
        <v>0</v>
      </c>
      <c r="Y42" s="79">
        <v>0</v>
      </c>
      <c r="Z42" s="79">
        <v>0</v>
      </c>
      <c r="AA42" s="79">
        <v>0</v>
      </c>
      <c r="AB42" s="79">
        <v>0</v>
      </c>
      <c r="AC42" s="79">
        <v>0</v>
      </c>
      <c r="AD42" s="79">
        <v>0</v>
      </c>
      <c r="AE42" s="79">
        <v>0</v>
      </c>
      <c r="AF42" s="79">
        <v>0</v>
      </c>
      <c r="AG42" s="79">
        <v>0</v>
      </c>
      <c r="AH42" s="79">
        <v>0</v>
      </c>
      <c r="AI42" s="79">
        <v>0</v>
      </c>
      <c r="AJ42" s="79">
        <v>0</v>
      </c>
      <c r="AK42" s="79">
        <v>0</v>
      </c>
      <c r="AL42" s="79">
        <v>0</v>
      </c>
      <c r="AM42" s="79">
        <f t="shared" si="0"/>
        <v>3398132.84</v>
      </c>
      <c r="AP42" s="45"/>
    </row>
    <row r="43" spans="1:42" ht="33" customHeight="1">
      <c r="A43" s="276">
        <v>119</v>
      </c>
      <c r="B43" s="55" t="s">
        <v>65</v>
      </c>
      <c r="C43" s="56" t="s">
        <v>688</v>
      </c>
      <c r="D43" s="79">
        <v>0</v>
      </c>
      <c r="E43" s="79">
        <v>0</v>
      </c>
      <c r="F43" s="79">
        <v>0</v>
      </c>
      <c r="G43" s="79">
        <v>15659.42</v>
      </c>
      <c r="H43" s="79">
        <v>0</v>
      </c>
      <c r="I43" s="79">
        <v>1750</v>
      </c>
      <c r="J43" s="79">
        <v>0</v>
      </c>
      <c r="K43" s="79">
        <v>0</v>
      </c>
      <c r="L43" s="79">
        <v>0</v>
      </c>
      <c r="M43" s="79">
        <v>0</v>
      </c>
      <c r="N43" s="79">
        <v>0</v>
      </c>
      <c r="O43" s="79">
        <v>0</v>
      </c>
      <c r="P43" s="79">
        <v>0</v>
      </c>
      <c r="Q43" s="79">
        <v>0</v>
      </c>
      <c r="R43" s="79">
        <v>0</v>
      </c>
      <c r="S43" s="79">
        <v>0</v>
      </c>
      <c r="T43" s="79">
        <v>0</v>
      </c>
      <c r="U43" s="79">
        <v>0</v>
      </c>
      <c r="V43" s="79">
        <v>1650</v>
      </c>
      <c r="W43" s="79">
        <v>0</v>
      </c>
      <c r="X43" s="79">
        <v>0</v>
      </c>
      <c r="Y43" s="79">
        <v>0</v>
      </c>
      <c r="Z43" s="79">
        <v>0</v>
      </c>
      <c r="AA43" s="79">
        <v>0</v>
      </c>
      <c r="AB43" s="79">
        <v>0</v>
      </c>
      <c r="AC43" s="79">
        <v>0</v>
      </c>
      <c r="AD43" s="79">
        <v>0</v>
      </c>
      <c r="AE43" s="79">
        <v>0</v>
      </c>
      <c r="AF43" s="79">
        <v>0</v>
      </c>
      <c r="AG43" s="79">
        <v>0</v>
      </c>
      <c r="AH43" s="79">
        <v>0</v>
      </c>
      <c r="AI43" s="79">
        <v>0</v>
      </c>
      <c r="AJ43" s="79">
        <v>0</v>
      </c>
      <c r="AK43" s="79">
        <v>0</v>
      </c>
      <c r="AL43" s="79">
        <v>0</v>
      </c>
      <c r="AM43" s="79">
        <f t="shared" si="0"/>
        <v>19059.419999999998</v>
      </c>
      <c r="AP43" s="45"/>
    </row>
    <row r="44" spans="1:42" ht="33" customHeight="1">
      <c r="A44" s="276">
        <v>121</v>
      </c>
      <c r="B44" s="55" t="s">
        <v>66</v>
      </c>
      <c r="C44" s="56" t="s">
        <v>730</v>
      </c>
      <c r="D44" s="79">
        <v>0</v>
      </c>
      <c r="E44" s="79">
        <v>0</v>
      </c>
      <c r="F44" s="79">
        <v>0</v>
      </c>
      <c r="G44" s="79">
        <v>0</v>
      </c>
      <c r="H44" s="79">
        <v>0</v>
      </c>
      <c r="I44" s="79">
        <v>0</v>
      </c>
      <c r="J44" s="79">
        <v>0</v>
      </c>
      <c r="K44" s="79">
        <v>0</v>
      </c>
      <c r="L44" s="79">
        <v>0</v>
      </c>
      <c r="M44" s="79">
        <v>0</v>
      </c>
      <c r="N44" s="79">
        <v>0</v>
      </c>
      <c r="O44" s="79">
        <v>0</v>
      </c>
      <c r="P44" s="79">
        <v>0</v>
      </c>
      <c r="Q44" s="79">
        <v>0</v>
      </c>
      <c r="R44" s="79">
        <v>0</v>
      </c>
      <c r="S44" s="79">
        <v>0</v>
      </c>
      <c r="T44" s="79">
        <v>0</v>
      </c>
      <c r="U44" s="79">
        <v>0</v>
      </c>
      <c r="V44" s="79">
        <v>0</v>
      </c>
      <c r="W44" s="79">
        <v>0</v>
      </c>
      <c r="X44" s="79">
        <v>0</v>
      </c>
      <c r="Y44" s="79">
        <v>0</v>
      </c>
      <c r="Z44" s="79">
        <v>0</v>
      </c>
      <c r="AA44" s="79">
        <v>0</v>
      </c>
      <c r="AB44" s="79">
        <v>0</v>
      </c>
      <c r="AC44" s="79">
        <v>0</v>
      </c>
      <c r="AD44" s="79">
        <v>0</v>
      </c>
      <c r="AE44" s="79">
        <v>0</v>
      </c>
      <c r="AF44" s="79">
        <v>0</v>
      </c>
      <c r="AG44" s="79">
        <v>0</v>
      </c>
      <c r="AH44" s="79">
        <v>0</v>
      </c>
      <c r="AI44" s="79">
        <v>0</v>
      </c>
      <c r="AJ44" s="79">
        <v>0</v>
      </c>
      <c r="AK44" s="79">
        <v>0</v>
      </c>
      <c r="AL44" s="79">
        <v>0</v>
      </c>
      <c r="AM44" s="79">
        <f t="shared" si="0"/>
        <v>0</v>
      </c>
      <c r="AP44" s="45"/>
    </row>
    <row r="45" spans="1:42" ht="33" customHeight="1">
      <c r="A45" s="54">
        <v>124</v>
      </c>
      <c r="B45" s="55" t="s">
        <v>67</v>
      </c>
      <c r="C45" s="80" t="s">
        <v>685</v>
      </c>
      <c r="D45" s="79">
        <v>0</v>
      </c>
      <c r="E45" s="79">
        <v>0</v>
      </c>
      <c r="F45" s="79">
        <v>0</v>
      </c>
      <c r="G45" s="79">
        <v>0</v>
      </c>
      <c r="H45" s="79">
        <v>0</v>
      </c>
      <c r="I45" s="79">
        <v>0</v>
      </c>
      <c r="J45" s="79">
        <v>0</v>
      </c>
      <c r="K45" s="79">
        <v>0</v>
      </c>
      <c r="L45" s="79">
        <v>0</v>
      </c>
      <c r="M45" s="79">
        <v>0</v>
      </c>
      <c r="N45" s="79">
        <v>0</v>
      </c>
      <c r="O45" s="79">
        <v>0</v>
      </c>
      <c r="P45" s="79">
        <v>0</v>
      </c>
      <c r="Q45" s="79">
        <v>0</v>
      </c>
      <c r="R45" s="79">
        <v>0</v>
      </c>
      <c r="S45" s="79">
        <v>0</v>
      </c>
      <c r="T45" s="79">
        <v>0</v>
      </c>
      <c r="U45" s="79">
        <v>0</v>
      </c>
      <c r="V45" s="79">
        <v>4300</v>
      </c>
      <c r="W45" s="79">
        <v>0</v>
      </c>
      <c r="X45" s="79">
        <v>0</v>
      </c>
      <c r="Y45" s="79">
        <v>0</v>
      </c>
      <c r="Z45" s="79">
        <v>0</v>
      </c>
      <c r="AA45" s="79">
        <v>0</v>
      </c>
      <c r="AB45" s="79">
        <v>0</v>
      </c>
      <c r="AC45" s="79">
        <v>0</v>
      </c>
      <c r="AD45" s="79">
        <v>0</v>
      </c>
      <c r="AE45" s="79">
        <v>0</v>
      </c>
      <c r="AF45" s="79">
        <v>0</v>
      </c>
      <c r="AG45" s="79">
        <v>0</v>
      </c>
      <c r="AH45" s="79">
        <v>0</v>
      </c>
      <c r="AI45" s="79">
        <v>0</v>
      </c>
      <c r="AJ45" s="79">
        <v>0</v>
      </c>
      <c r="AK45" s="79">
        <v>0</v>
      </c>
      <c r="AL45" s="79">
        <v>0</v>
      </c>
      <c r="AM45" s="79">
        <f t="shared" si="0"/>
        <v>4300</v>
      </c>
      <c r="AP45" s="45"/>
    </row>
    <row r="46" spans="1:42" ht="33" customHeight="1">
      <c r="A46" s="276">
        <v>129</v>
      </c>
      <c r="B46" s="55" t="s">
        <v>68</v>
      </c>
      <c r="C46" s="56" t="s">
        <v>729</v>
      </c>
      <c r="D46" s="79">
        <v>0</v>
      </c>
      <c r="E46" s="79">
        <v>0</v>
      </c>
      <c r="F46" s="79">
        <v>399397.5</v>
      </c>
      <c r="G46" s="79">
        <v>0</v>
      </c>
      <c r="H46" s="79">
        <v>0</v>
      </c>
      <c r="I46" s="79">
        <v>0</v>
      </c>
      <c r="J46" s="79">
        <v>0</v>
      </c>
      <c r="K46" s="79">
        <v>0</v>
      </c>
      <c r="L46" s="79">
        <v>0</v>
      </c>
      <c r="M46" s="79">
        <v>0</v>
      </c>
      <c r="N46" s="79">
        <v>0</v>
      </c>
      <c r="O46" s="79">
        <v>0</v>
      </c>
      <c r="P46" s="79">
        <v>0</v>
      </c>
      <c r="Q46" s="79">
        <v>0</v>
      </c>
      <c r="R46" s="79">
        <v>0</v>
      </c>
      <c r="S46" s="79">
        <v>0</v>
      </c>
      <c r="T46" s="79">
        <v>0</v>
      </c>
      <c r="U46" s="79">
        <v>0</v>
      </c>
      <c r="V46" s="79">
        <v>0</v>
      </c>
      <c r="W46" s="79">
        <v>0</v>
      </c>
      <c r="X46" s="79">
        <v>0</v>
      </c>
      <c r="Y46" s="79">
        <v>0</v>
      </c>
      <c r="Z46" s="79">
        <v>0</v>
      </c>
      <c r="AA46" s="79">
        <v>0</v>
      </c>
      <c r="AB46" s="79">
        <v>0</v>
      </c>
      <c r="AC46" s="79">
        <v>0</v>
      </c>
      <c r="AD46" s="79">
        <v>0</v>
      </c>
      <c r="AE46" s="79">
        <v>0</v>
      </c>
      <c r="AF46" s="79">
        <v>0</v>
      </c>
      <c r="AG46" s="79">
        <v>0</v>
      </c>
      <c r="AH46" s="79">
        <v>0</v>
      </c>
      <c r="AI46" s="79">
        <v>0</v>
      </c>
      <c r="AJ46" s="79">
        <v>0</v>
      </c>
      <c r="AK46" s="79">
        <v>0</v>
      </c>
      <c r="AL46" s="79">
        <v>0</v>
      </c>
      <c r="AM46" s="79">
        <f t="shared" si="0"/>
        <v>399397.5</v>
      </c>
      <c r="AP46" s="45"/>
    </row>
    <row r="47" spans="1:42" ht="33" customHeight="1">
      <c r="A47" s="276">
        <v>130</v>
      </c>
      <c r="B47" s="55" t="s">
        <v>69</v>
      </c>
      <c r="C47" s="56" t="s">
        <v>681</v>
      </c>
      <c r="D47" s="79">
        <v>0</v>
      </c>
      <c r="E47" s="79">
        <v>0</v>
      </c>
      <c r="F47" s="79">
        <v>491320.22</v>
      </c>
      <c r="G47" s="79">
        <v>395388.75</v>
      </c>
      <c r="H47" s="79">
        <v>0</v>
      </c>
      <c r="I47" s="79">
        <v>0</v>
      </c>
      <c r="J47" s="79">
        <v>0</v>
      </c>
      <c r="K47" s="79">
        <v>0</v>
      </c>
      <c r="L47" s="79">
        <v>0</v>
      </c>
      <c r="M47" s="79">
        <v>0</v>
      </c>
      <c r="N47" s="79">
        <v>0</v>
      </c>
      <c r="O47" s="79">
        <v>0</v>
      </c>
      <c r="P47" s="79">
        <v>0</v>
      </c>
      <c r="Q47" s="79">
        <v>0</v>
      </c>
      <c r="R47" s="79">
        <v>0</v>
      </c>
      <c r="S47" s="79">
        <v>0</v>
      </c>
      <c r="T47" s="79">
        <v>0</v>
      </c>
      <c r="U47" s="79">
        <v>0</v>
      </c>
      <c r="V47" s="79">
        <v>0</v>
      </c>
      <c r="W47" s="79">
        <v>0</v>
      </c>
      <c r="X47" s="79">
        <v>0</v>
      </c>
      <c r="Y47" s="79">
        <v>0</v>
      </c>
      <c r="Z47" s="79">
        <v>0</v>
      </c>
      <c r="AA47" s="79">
        <v>0</v>
      </c>
      <c r="AB47" s="79">
        <v>0</v>
      </c>
      <c r="AC47" s="79">
        <v>0</v>
      </c>
      <c r="AD47" s="79">
        <v>0</v>
      </c>
      <c r="AE47" s="79">
        <v>0</v>
      </c>
      <c r="AF47" s="79">
        <v>0</v>
      </c>
      <c r="AG47" s="79">
        <v>0</v>
      </c>
      <c r="AH47" s="79">
        <v>0</v>
      </c>
      <c r="AI47" s="79">
        <v>0</v>
      </c>
      <c r="AJ47" s="79">
        <v>0</v>
      </c>
      <c r="AK47" s="79">
        <v>0</v>
      </c>
      <c r="AL47" s="79">
        <v>0</v>
      </c>
      <c r="AM47" s="79">
        <f t="shared" si="0"/>
        <v>886708.97</v>
      </c>
      <c r="AP47" s="45"/>
    </row>
    <row r="48" spans="1:42" ht="33" customHeight="1">
      <c r="A48" s="276">
        <v>132</v>
      </c>
      <c r="B48" s="55" t="s">
        <v>70</v>
      </c>
      <c r="C48" s="56" t="s">
        <v>682</v>
      </c>
      <c r="D48" s="79">
        <v>0</v>
      </c>
      <c r="E48" s="79">
        <v>0</v>
      </c>
      <c r="F48" s="79">
        <v>0</v>
      </c>
      <c r="G48" s="79">
        <v>41438.47</v>
      </c>
      <c r="H48" s="79">
        <v>0</v>
      </c>
      <c r="I48" s="79">
        <v>5564.9</v>
      </c>
      <c r="J48" s="79">
        <v>0</v>
      </c>
      <c r="K48" s="79">
        <v>0</v>
      </c>
      <c r="L48" s="79">
        <v>0</v>
      </c>
      <c r="M48" s="79">
        <v>0</v>
      </c>
      <c r="N48" s="79">
        <v>0</v>
      </c>
      <c r="O48" s="79">
        <v>0</v>
      </c>
      <c r="P48" s="79">
        <v>0</v>
      </c>
      <c r="Q48" s="79">
        <v>0</v>
      </c>
      <c r="R48" s="79">
        <v>0</v>
      </c>
      <c r="S48" s="79">
        <v>0</v>
      </c>
      <c r="T48" s="79">
        <v>0</v>
      </c>
      <c r="U48" s="79">
        <v>0</v>
      </c>
      <c r="V48" s="79">
        <v>0</v>
      </c>
      <c r="W48" s="79">
        <v>0</v>
      </c>
      <c r="X48" s="79">
        <v>0</v>
      </c>
      <c r="Y48" s="79">
        <v>0</v>
      </c>
      <c r="Z48" s="79">
        <v>0</v>
      </c>
      <c r="AA48" s="79">
        <v>0</v>
      </c>
      <c r="AB48" s="79">
        <v>0</v>
      </c>
      <c r="AC48" s="79">
        <v>0</v>
      </c>
      <c r="AD48" s="79">
        <v>0</v>
      </c>
      <c r="AE48" s="79">
        <v>0</v>
      </c>
      <c r="AF48" s="79">
        <v>0</v>
      </c>
      <c r="AG48" s="79">
        <v>0</v>
      </c>
      <c r="AH48" s="79">
        <v>0</v>
      </c>
      <c r="AI48" s="79">
        <v>0</v>
      </c>
      <c r="AJ48" s="79">
        <v>0</v>
      </c>
      <c r="AK48" s="79">
        <v>0</v>
      </c>
      <c r="AL48" s="79">
        <v>0</v>
      </c>
      <c r="AM48" s="79">
        <f t="shared" si="0"/>
        <v>47003.37</v>
      </c>
      <c r="AP48" s="45"/>
    </row>
    <row r="49" spans="1:42" ht="33" customHeight="1">
      <c r="A49" s="276">
        <v>133</v>
      </c>
      <c r="B49" s="55" t="s">
        <v>71</v>
      </c>
      <c r="C49" s="56" t="s">
        <v>682</v>
      </c>
      <c r="D49" s="79">
        <v>0</v>
      </c>
      <c r="E49" s="79">
        <v>0</v>
      </c>
      <c r="F49" s="79">
        <v>1810600.78</v>
      </c>
      <c r="G49" s="79">
        <v>341190</v>
      </c>
      <c r="H49" s="79">
        <v>0</v>
      </c>
      <c r="I49" s="79">
        <v>0</v>
      </c>
      <c r="J49" s="79">
        <v>0</v>
      </c>
      <c r="K49" s="79">
        <v>0</v>
      </c>
      <c r="L49" s="79">
        <v>0</v>
      </c>
      <c r="M49" s="79">
        <v>0</v>
      </c>
      <c r="N49" s="79">
        <v>0</v>
      </c>
      <c r="O49" s="79">
        <v>0</v>
      </c>
      <c r="P49" s="79">
        <v>0</v>
      </c>
      <c r="Q49" s="79">
        <v>0</v>
      </c>
      <c r="R49" s="79">
        <v>0</v>
      </c>
      <c r="S49" s="79">
        <v>0</v>
      </c>
      <c r="T49" s="79">
        <v>0</v>
      </c>
      <c r="U49" s="79">
        <v>0</v>
      </c>
      <c r="V49" s="79">
        <v>0</v>
      </c>
      <c r="W49" s="79">
        <v>0</v>
      </c>
      <c r="X49" s="79">
        <v>0</v>
      </c>
      <c r="Y49" s="79">
        <v>0</v>
      </c>
      <c r="Z49" s="79">
        <v>0</v>
      </c>
      <c r="AA49" s="79">
        <v>0</v>
      </c>
      <c r="AB49" s="79">
        <v>0</v>
      </c>
      <c r="AC49" s="79">
        <v>0</v>
      </c>
      <c r="AD49" s="79">
        <v>0</v>
      </c>
      <c r="AE49" s="79">
        <v>0</v>
      </c>
      <c r="AF49" s="79">
        <v>0</v>
      </c>
      <c r="AG49" s="79">
        <v>0</v>
      </c>
      <c r="AH49" s="79">
        <v>0</v>
      </c>
      <c r="AI49" s="79">
        <v>0</v>
      </c>
      <c r="AJ49" s="79">
        <v>0</v>
      </c>
      <c r="AK49" s="79">
        <v>0</v>
      </c>
      <c r="AL49" s="79">
        <v>0</v>
      </c>
      <c r="AM49" s="79">
        <f t="shared" si="0"/>
        <v>2151790.7800000003</v>
      </c>
      <c r="AP49" s="45"/>
    </row>
    <row r="50" spans="1:42" ht="33" customHeight="1">
      <c r="A50" s="276">
        <v>134</v>
      </c>
      <c r="B50" s="55" t="s">
        <v>72</v>
      </c>
      <c r="C50" s="56" t="s">
        <v>683</v>
      </c>
      <c r="D50" s="79">
        <v>0</v>
      </c>
      <c r="E50" s="79">
        <v>0</v>
      </c>
      <c r="F50" s="79">
        <v>39488923.630000003</v>
      </c>
      <c r="G50" s="79">
        <v>0</v>
      </c>
      <c r="H50" s="79">
        <v>0</v>
      </c>
      <c r="I50" s="79">
        <v>0</v>
      </c>
      <c r="J50" s="79">
        <v>0</v>
      </c>
      <c r="K50" s="79">
        <v>0</v>
      </c>
      <c r="L50" s="79">
        <v>0</v>
      </c>
      <c r="M50" s="79">
        <v>0</v>
      </c>
      <c r="N50" s="79">
        <v>0</v>
      </c>
      <c r="O50" s="79">
        <v>0</v>
      </c>
      <c r="P50" s="79">
        <v>0</v>
      </c>
      <c r="Q50" s="79">
        <v>0</v>
      </c>
      <c r="R50" s="79">
        <v>0</v>
      </c>
      <c r="S50" s="79">
        <v>0</v>
      </c>
      <c r="T50" s="79">
        <v>0</v>
      </c>
      <c r="U50" s="79">
        <v>0</v>
      </c>
      <c r="V50" s="79">
        <v>0</v>
      </c>
      <c r="W50" s="79">
        <v>0</v>
      </c>
      <c r="X50" s="79">
        <v>0</v>
      </c>
      <c r="Y50" s="79">
        <v>0</v>
      </c>
      <c r="Z50" s="79">
        <v>0</v>
      </c>
      <c r="AA50" s="79">
        <v>0</v>
      </c>
      <c r="AB50" s="79">
        <v>0</v>
      </c>
      <c r="AC50" s="79">
        <v>0</v>
      </c>
      <c r="AD50" s="79">
        <v>0</v>
      </c>
      <c r="AE50" s="79">
        <v>0</v>
      </c>
      <c r="AF50" s="79">
        <v>0</v>
      </c>
      <c r="AG50" s="79">
        <v>0</v>
      </c>
      <c r="AH50" s="79">
        <v>0</v>
      </c>
      <c r="AI50" s="79">
        <v>0</v>
      </c>
      <c r="AJ50" s="79">
        <v>0</v>
      </c>
      <c r="AK50" s="79">
        <v>0</v>
      </c>
      <c r="AL50" s="79">
        <v>0</v>
      </c>
      <c r="AM50" s="79">
        <f t="shared" si="0"/>
        <v>39488923.630000003</v>
      </c>
      <c r="AP50" s="45"/>
    </row>
    <row r="51" spans="1:42" ht="33" customHeight="1">
      <c r="A51" s="54">
        <v>137</v>
      </c>
      <c r="B51" s="55" t="s">
        <v>73</v>
      </c>
      <c r="C51" s="80" t="s">
        <v>682</v>
      </c>
      <c r="D51" s="79">
        <v>0</v>
      </c>
      <c r="E51" s="79">
        <v>0</v>
      </c>
      <c r="F51" s="79">
        <v>0</v>
      </c>
      <c r="G51" s="79">
        <v>0</v>
      </c>
      <c r="H51" s="79">
        <v>0</v>
      </c>
      <c r="I51" s="79">
        <v>0</v>
      </c>
      <c r="J51" s="79">
        <v>0</v>
      </c>
      <c r="K51" s="79">
        <v>0</v>
      </c>
      <c r="L51" s="79">
        <v>0</v>
      </c>
      <c r="M51" s="79">
        <v>0</v>
      </c>
      <c r="N51" s="79">
        <v>0</v>
      </c>
      <c r="O51" s="79">
        <v>0</v>
      </c>
      <c r="P51" s="79">
        <v>0</v>
      </c>
      <c r="Q51" s="79">
        <v>0</v>
      </c>
      <c r="R51" s="79">
        <v>0</v>
      </c>
      <c r="S51" s="79">
        <v>0</v>
      </c>
      <c r="T51" s="79">
        <v>0</v>
      </c>
      <c r="U51" s="79">
        <v>0</v>
      </c>
      <c r="V51" s="79">
        <v>0</v>
      </c>
      <c r="W51" s="79">
        <v>0</v>
      </c>
      <c r="X51" s="79">
        <v>0</v>
      </c>
      <c r="Y51" s="79">
        <v>0</v>
      </c>
      <c r="Z51" s="79">
        <v>0</v>
      </c>
      <c r="AA51" s="79">
        <v>0</v>
      </c>
      <c r="AB51" s="79">
        <v>0</v>
      </c>
      <c r="AC51" s="79">
        <v>0</v>
      </c>
      <c r="AD51" s="79">
        <v>0</v>
      </c>
      <c r="AE51" s="79">
        <v>0</v>
      </c>
      <c r="AF51" s="79">
        <v>0</v>
      </c>
      <c r="AG51" s="79">
        <v>0</v>
      </c>
      <c r="AH51" s="79">
        <v>0</v>
      </c>
      <c r="AI51" s="79">
        <v>0</v>
      </c>
      <c r="AJ51" s="79">
        <v>0</v>
      </c>
      <c r="AK51" s="79">
        <v>0</v>
      </c>
      <c r="AL51" s="79">
        <v>0</v>
      </c>
      <c r="AM51" s="79">
        <f t="shared" si="0"/>
        <v>0</v>
      </c>
      <c r="AP51" s="45"/>
    </row>
    <row r="52" spans="1:42" ht="33" customHeight="1">
      <c r="A52" s="54">
        <v>138</v>
      </c>
      <c r="B52" s="55" t="s">
        <v>74</v>
      </c>
      <c r="C52" s="56">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79">
        <v>0</v>
      </c>
      <c r="W52" s="79">
        <v>0</v>
      </c>
      <c r="X52" s="79">
        <v>0</v>
      </c>
      <c r="Y52" s="79">
        <v>0</v>
      </c>
      <c r="Z52" s="79">
        <v>0</v>
      </c>
      <c r="AA52" s="79">
        <v>0</v>
      </c>
      <c r="AB52" s="79">
        <v>0</v>
      </c>
      <c r="AC52" s="79">
        <v>0</v>
      </c>
      <c r="AD52" s="79">
        <v>0</v>
      </c>
      <c r="AE52" s="79">
        <v>0</v>
      </c>
      <c r="AF52" s="79">
        <v>0</v>
      </c>
      <c r="AG52" s="79">
        <v>0</v>
      </c>
      <c r="AH52" s="79">
        <v>0</v>
      </c>
      <c r="AI52" s="79">
        <v>0</v>
      </c>
      <c r="AJ52" s="79">
        <v>0</v>
      </c>
      <c r="AK52" s="79">
        <v>0</v>
      </c>
      <c r="AL52" s="79">
        <v>0</v>
      </c>
      <c r="AM52" s="79">
        <f t="shared" si="0"/>
        <v>0</v>
      </c>
      <c r="AP52" s="45"/>
    </row>
    <row r="53" spans="1:42" ht="33" customHeight="1">
      <c r="A53" s="54">
        <v>139</v>
      </c>
      <c r="B53" s="55" t="s">
        <v>75</v>
      </c>
      <c r="C53" s="80">
        <v>0</v>
      </c>
      <c r="D53" s="79">
        <v>0</v>
      </c>
      <c r="E53" s="79">
        <v>0</v>
      </c>
      <c r="F53" s="79">
        <v>0</v>
      </c>
      <c r="G53" s="79">
        <v>0</v>
      </c>
      <c r="H53" s="79">
        <v>0</v>
      </c>
      <c r="I53" s="79">
        <v>0</v>
      </c>
      <c r="J53" s="79">
        <v>0</v>
      </c>
      <c r="K53" s="79">
        <v>0</v>
      </c>
      <c r="L53" s="79">
        <v>0</v>
      </c>
      <c r="M53" s="79">
        <v>0</v>
      </c>
      <c r="N53" s="79">
        <v>0</v>
      </c>
      <c r="O53" s="79">
        <v>0</v>
      </c>
      <c r="P53" s="79">
        <v>0</v>
      </c>
      <c r="Q53" s="79">
        <v>0</v>
      </c>
      <c r="R53" s="79">
        <v>0</v>
      </c>
      <c r="S53" s="79">
        <v>0</v>
      </c>
      <c r="T53" s="79">
        <v>0</v>
      </c>
      <c r="U53" s="79">
        <v>0</v>
      </c>
      <c r="V53" s="79">
        <v>0</v>
      </c>
      <c r="W53" s="79">
        <v>0</v>
      </c>
      <c r="X53" s="79">
        <v>0</v>
      </c>
      <c r="Y53" s="79">
        <v>0</v>
      </c>
      <c r="Z53" s="79">
        <v>0</v>
      </c>
      <c r="AA53" s="79">
        <v>0</v>
      </c>
      <c r="AB53" s="79">
        <v>0</v>
      </c>
      <c r="AC53" s="79">
        <v>0</v>
      </c>
      <c r="AD53" s="79">
        <v>0</v>
      </c>
      <c r="AE53" s="79">
        <v>0</v>
      </c>
      <c r="AF53" s="79">
        <v>0</v>
      </c>
      <c r="AG53" s="79">
        <v>0</v>
      </c>
      <c r="AH53" s="79">
        <v>0</v>
      </c>
      <c r="AI53" s="79">
        <v>0</v>
      </c>
      <c r="AJ53" s="79">
        <v>0</v>
      </c>
      <c r="AK53" s="79">
        <v>0</v>
      </c>
      <c r="AL53" s="79">
        <v>0</v>
      </c>
      <c r="AM53" s="79">
        <f t="shared" si="0"/>
        <v>0</v>
      </c>
      <c r="AP53" s="45"/>
    </row>
    <row r="54" spans="1:42" ht="33" customHeight="1">
      <c r="A54" s="54">
        <v>140</v>
      </c>
      <c r="B54" s="55" t="s">
        <v>1369</v>
      </c>
      <c r="C54" s="80">
        <v>0</v>
      </c>
      <c r="D54" s="79">
        <v>0</v>
      </c>
      <c r="E54" s="79">
        <v>0</v>
      </c>
      <c r="F54" s="79">
        <v>0</v>
      </c>
      <c r="G54" s="79">
        <v>0</v>
      </c>
      <c r="H54" s="79">
        <v>0</v>
      </c>
      <c r="I54" s="79">
        <v>0</v>
      </c>
      <c r="J54" s="79">
        <v>0</v>
      </c>
      <c r="K54" s="79">
        <v>0</v>
      </c>
      <c r="L54" s="79">
        <v>0</v>
      </c>
      <c r="M54" s="79">
        <v>0</v>
      </c>
      <c r="N54" s="79">
        <v>0</v>
      </c>
      <c r="O54" s="79">
        <v>0</v>
      </c>
      <c r="P54" s="79">
        <v>0</v>
      </c>
      <c r="Q54" s="79">
        <v>0</v>
      </c>
      <c r="R54" s="79">
        <v>0</v>
      </c>
      <c r="S54" s="79">
        <v>0</v>
      </c>
      <c r="T54" s="79">
        <v>0</v>
      </c>
      <c r="U54" s="79">
        <v>0</v>
      </c>
      <c r="V54" s="79">
        <v>0</v>
      </c>
      <c r="W54" s="79">
        <v>0</v>
      </c>
      <c r="X54" s="79">
        <v>0</v>
      </c>
      <c r="Y54" s="79">
        <v>0</v>
      </c>
      <c r="Z54" s="79">
        <v>0</v>
      </c>
      <c r="AA54" s="79">
        <v>0</v>
      </c>
      <c r="AB54" s="79">
        <v>0</v>
      </c>
      <c r="AC54" s="79">
        <v>0</v>
      </c>
      <c r="AD54" s="79">
        <v>0</v>
      </c>
      <c r="AE54" s="79">
        <v>0</v>
      </c>
      <c r="AF54" s="79">
        <v>0</v>
      </c>
      <c r="AG54" s="79">
        <v>0</v>
      </c>
      <c r="AH54" s="79">
        <v>0</v>
      </c>
      <c r="AI54" s="79">
        <v>0</v>
      </c>
      <c r="AJ54" s="79">
        <v>0</v>
      </c>
      <c r="AK54" s="79">
        <v>0</v>
      </c>
      <c r="AL54" s="79">
        <v>0</v>
      </c>
      <c r="AM54" s="79">
        <f t="shared" si="0"/>
        <v>0</v>
      </c>
      <c r="AP54" s="45"/>
    </row>
    <row r="55" spans="1:42" ht="33" customHeight="1">
      <c r="A55" s="54">
        <v>141</v>
      </c>
      <c r="B55" s="55" t="s">
        <v>76</v>
      </c>
      <c r="C55" s="56">
        <v>0</v>
      </c>
      <c r="D55" s="79">
        <v>0</v>
      </c>
      <c r="E55" s="79">
        <v>0</v>
      </c>
      <c r="F55" s="79">
        <v>0</v>
      </c>
      <c r="G55" s="79">
        <v>0</v>
      </c>
      <c r="H55" s="79">
        <v>0</v>
      </c>
      <c r="I55" s="79">
        <v>0</v>
      </c>
      <c r="J55" s="79">
        <v>0</v>
      </c>
      <c r="K55" s="79">
        <v>0</v>
      </c>
      <c r="L55" s="79">
        <v>0</v>
      </c>
      <c r="M55" s="79">
        <v>0</v>
      </c>
      <c r="N55" s="79">
        <v>0</v>
      </c>
      <c r="O55" s="79">
        <v>0</v>
      </c>
      <c r="P55" s="79">
        <v>0</v>
      </c>
      <c r="Q55" s="79">
        <v>0</v>
      </c>
      <c r="R55" s="79">
        <v>0</v>
      </c>
      <c r="S55" s="79">
        <v>0</v>
      </c>
      <c r="T55" s="79">
        <v>0</v>
      </c>
      <c r="U55" s="79">
        <v>0</v>
      </c>
      <c r="V55" s="79">
        <v>0</v>
      </c>
      <c r="W55" s="79">
        <v>0</v>
      </c>
      <c r="X55" s="79">
        <v>0</v>
      </c>
      <c r="Y55" s="79">
        <v>0</v>
      </c>
      <c r="Z55" s="79">
        <v>0</v>
      </c>
      <c r="AA55" s="79">
        <v>0</v>
      </c>
      <c r="AB55" s="79">
        <v>0</v>
      </c>
      <c r="AC55" s="79">
        <v>0</v>
      </c>
      <c r="AD55" s="79">
        <v>0</v>
      </c>
      <c r="AE55" s="79">
        <v>0</v>
      </c>
      <c r="AF55" s="79">
        <v>0</v>
      </c>
      <c r="AG55" s="79">
        <v>0</v>
      </c>
      <c r="AH55" s="79">
        <v>0</v>
      </c>
      <c r="AI55" s="79">
        <v>0</v>
      </c>
      <c r="AJ55" s="79">
        <v>0</v>
      </c>
      <c r="AK55" s="79">
        <v>0</v>
      </c>
      <c r="AL55" s="79">
        <v>0</v>
      </c>
      <c r="AM55" s="79">
        <f t="shared" si="0"/>
        <v>0</v>
      </c>
      <c r="AP55" s="45"/>
    </row>
    <row r="56" spans="1:42" ht="33" customHeight="1">
      <c r="A56" s="54">
        <v>142</v>
      </c>
      <c r="B56" s="55" t="s">
        <v>77</v>
      </c>
      <c r="C56" s="56">
        <v>0</v>
      </c>
      <c r="D56" s="79">
        <v>0</v>
      </c>
      <c r="E56" s="79">
        <v>0</v>
      </c>
      <c r="F56" s="79">
        <v>0</v>
      </c>
      <c r="G56" s="79">
        <v>0</v>
      </c>
      <c r="H56" s="79">
        <v>0</v>
      </c>
      <c r="I56" s="79">
        <v>0</v>
      </c>
      <c r="J56" s="79">
        <v>0</v>
      </c>
      <c r="K56" s="79">
        <v>0</v>
      </c>
      <c r="L56" s="79">
        <v>0</v>
      </c>
      <c r="M56" s="79">
        <v>0</v>
      </c>
      <c r="N56" s="79">
        <v>0</v>
      </c>
      <c r="O56" s="79">
        <v>0</v>
      </c>
      <c r="P56" s="79">
        <v>0</v>
      </c>
      <c r="Q56" s="79">
        <v>0</v>
      </c>
      <c r="R56" s="79">
        <v>0</v>
      </c>
      <c r="S56" s="79">
        <v>0</v>
      </c>
      <c r="T56" s="79">
        <v>0</v>
      </c>
      <c r="U56" s="79">
        <v>0</v>
      </c>
      <c r="V56" s="79">
        <v>0</v>
      </c>
      <c r="W56" s="79">
        <v>0</v>
      </c>
      <c r="X56" s="79">
        <v>0</v>
      </c>
      <c r="Y56" s="79">
        <v>0</v>
      </c>
      <c r="Z56" s="79">
        <v>0</v>
      </c>
      <c r="AA56" s="79">
        <v>0</v>
      </c>
      <c r="AB56" s="79">
        <v>0</v>
      </c>
      <c r="AC56" s="79">
        <v>0</v>
      </c>
      <c r="AD56" s="79">
        <v>0</v>
      </c>
      <c r="AE56" s="79">
        <v>0</v>
      </c>
      <c r="AF56" s="79">
        <v>0</v>
      </c>
      <c r="AG56" s="79">
        <v>0</v>
      </c>
      <c r="AH56" s="79">
        <v>0</v>
      </c>
      <c r="AI56" s="79">
        <v>0</v>
      </c>
      <c r="AJ56" s="79">
        <v>0</v>
      </c>
      <c r="AK56" s="79">
        <v>0</v>
      </c>
      <c r="AL56" s="79">
        <v>0</v>
      </c>
      <c r="AM56" s="79">
        <f t="shared" si="0"/>
        <v>0</v>
      </c>
      <c r="AP56" s="45"/>
    </row>
    <row r="57" spans="1:42" ht="33" customHeight="1">
      <c r="A57" s="54">
        <v>143</v>
      </c>
      <c r="B57" s="55" t="s">
        <v>78</v>
      </c>
      <c r="C57" s="80">
        <v>0</v>
      </c>
      <c r="D57" s="79">
        <v>0</v>
      </c>
      <c r="E57" s="79">
        <v>0</v>
      </c>
      <c r="F57" s="79">
        <v>0</v>
      </c>
      <c r="G57" s="79">
        <v>0</v>
      </c>
      <c r="H57" s="79">
        <v>0</v>
      </c>
      <c r="I57" s="79">
        <v>0</v>
      </c>
      <c r="J57" s="79">
        <v>0</v>
      </c>
      <c r="K57" s="79">
        <v>0</v>
      </c>
      <c r="L57" s="79">
        <v>0</v>
      </c>
      <c r="M57" s="79">
        <v>0</v>
      </c>
      <c r="N57" s="79">
        <v>0</v>
      </c>
      <c r="O57" s="79">
        <v>0</v>
      </c>
      <c r="P57" s="79">
        <v>0</v>
      </c>
      <c r="Q57" s="79">
        <v>0</v>
      </c>
      <c r="R57" s="79">
        <v>0</v>
      </c>
      <c r="S57" s="79">
        <v>0</v>
      </c>
      <c r="T57" s="79">
        <v>0</v>
      </c>
      <c r="U57" s="79">
        <v>0</v>
      </c>
      <c r="V57" s="79">
        <v>0</v>
      </c>
      <c r="W57" s="79">
        <v>0</v>
      </c>
      <c r="X57" s="79">
        <v>0</v>
      </c>
      <c r="Y57" s="79">
        <v>0</v>
      </c>
      <c r="Z57" s="79">
        <v>0</v>
      </c>
      <c r="AA57" s="79">
        <v>0</v>
      </c>
      <c r="AB57" s="79">
        <v>0</v>
      </c>
      <c r="AC57" s="79">
        <v>0</v>
      </c>
      <c r="AD57" s="79">
        <v>0</v>
      </c>
      <c r="AE57" s="79">
        <v>0</v>
      </c>
      <c r="AF57" s="79">
        <v>0</v>
      </c>
      <c r="AG57" s="79">
        <v>0</v>
      </c>
      <c r="AH57" s="79">
        <v>0</v>
      </c>
      <c r="AI57" s="79">
        <v>0</v>
      </c>
      <c r="AJ57" s="79">
        <v>0</v>
      </c>
      <c r="AK57" s="79">
        <v>0</v>
      </c>
      <c r="AL57" s="79">
        <v>0</v>
      </c>
      <c r="AM57" s="79">
        <f t="shared" si="0"/>
        <v>0</v>
      </c>
      <c r="AP57" s="45"/>
    </row>
    <row r="58" spans="1:42" ht="33" customHeight="1">
      <c r="A58" s="54">
        <v>144</v>
      </c>
      <c r="B58" s="55" t="s">
        <v>610</v>
      </c>
      <c r="C58" s="80">
        <v>0</v>
      </c>
      <c r="D58" s="79">
        <v>0</v>
      </c>
      <c r="E58" s="79">
        <v>0</v>
      </c>
      <c r="F58" s="79">
        <v>0</v>
      </c>
      <c r="G58" s="79">
        <v>0</v>
      </c>
      <c r="H58" s="79">
        <v>0</v>
      </c>
      <c r="I58" s="79">
        <v>0</v>
      </c>
      <c r="J58" s="79">
        <v>0</v>
      </c>
      <c r="K58" s="79">
        <v>0</v>
      </c>
      <c r="L58" s="79">
        <v>0</v>
      </c>
      <c r="M58" s="79">
        <v>0</v>
      </c>
      <c r="N58" s="79">
        <v>0</v>
      </c>
      <c r="O58" s="79">
        <v>0</v>
      </c>
      <c r="P58" s="79">
        <v>0</v>
      </c>
      <c r="Q58" s="79">
        <v>0</v>
      </c>
      <c r="R58" s="79">
        <v>0</v>
      </c>
      <c r="S58" s="79">
        <v>0</v>
      </c>
      <c r="T58" s="79">
        <v>0</v>
      </c>
      <c r="U58" s="79">
        <v>0</v>
      </c>
      <c r="V58" s="79">
        <v>0</v>
      </c>
      <c r="W58" s="79">
        <v>0</v>
      </c>
      <c r="X58" s="79">
        <v>0</v>
      </c>
      <c r="Y58" s="79">
        <v>0</v>
      </c>
      <c r="Z58" s="79">
        <v>0</v>
      </c>
      <c r="AA58" s="79">
        <v>0</v>
      </c>
      <c r="AB58" s="79">
        <v>0</v>
      </c>
      <c r="AC58" s="79">
        <v>0</v>
      </c>
      <c r="AD58" s="79">
        <v>0</v>
      </c>
      <c r="AE58" s="79">
        <v>0</v>
      </c>
      <c r="AF58" s="79">
        <v>0</v>
      </c>
      <c r="AG58" s="79">
        <v>0</v>
      </c>
      <c r="AH58" s="79">
        <v>0</v>
      </c>
      <c r="AI58" s="79">
        <v>0</v>
      </c>
      <c r="AJ58" s="79">
        <v>0</v>
      </c>
      <c r="AK58" s="79">
        <v>0</v>
      </c>
      <c r="AL58" s="79">
        <v>0</v>
      </c>
      <c r="AM58" s="79">
        <f t="shared" si="0"/>
        <v>0</v>
      </c>
      <c r="AP58" s="45"/>
    </row>
    <row r="59" spans="1:42" ht="33" customHeight="1">
      <c r="A59" s="54">
        <v>145</v>
      </c>
      <c r="B59" s="55" t="s">
        <v>79</v>
      </c>
      <c r="C59" s="80">
        <v>0</v>
      </c>
      <c r="D59" s="79">
        <v>0</v>
      </c>
      <c r="E59" s="79">
        <v>0</v>
      </c>
      <c r="F59" s="79">
        <v>0</v>
      </c>
      <c r="G59" s="79">
        <v>0</v>
      </c>
      <c r="H59" s="79">
        <v>0</v>
      </c>
      <c r="I59" s="79">
        <v>0</v>
      </c>
      <c r="J59" s="79">
        <v>0</v>
      </c>
      <c r="K59" s="79">
        <v>0</v>
      </c>
      <c r="L59" s="79">
        <v>0</v>
      </c>
      <c r="M59" s="79">
        <v>0</v>
      </c>
      <c r="N59" s="79">
        <v>0</v>
      </c>
      <c r="O59" s="79">
        <v>0</v>
      </c>
      <c r="P59" s="79">
        <v>0</v>
      </c>
      <c r="Q59" s="79">
        <v>0</v>
      </c>
      <c r="R59" s="79">
        <v>0</v>
      </c>
      <c r="S59" s="79">
        <v>0</v>
      </c>
      <c r="T59" s="79">
        <v>0</v>
      </c>
      <c r="U59" s="79">
        <v>0</v>
      </c>
      <c r="V59" s="79">
        <v>0</v>
      </c>
      <c r="W59" s="79">
        <v>0</v>
      </c>
      <c r="X59" s="79">
        <v>0</v>
      </c>
      <c r="Y59" s="79">
        <v>0</v>
      </c>
      <c r="Z59" s="79">
        <v>0</v>
      </c>
      <c r="AA59" s="79">
        <v>0</v>
      </c>
      <c r="AB59" s="79">
        <v>0</v>
      </c>
      <c r="AC59" s="79">
        <v>0</v>
      </c>
      <c r="AD59" s="79">
        <v>0</v>
      </c>
      <c r="AE59" s="79">
        <v>0</v>
      </c>
      <c r="AF59" s="79">
        <v>0</v>
      </c>
      <c r="AG59" s="79">
        <v>0</v>
      </c>
      <c r="AH59" s="79">
        <v>0</v>
      </c>
      <c r="AI59" s="79">
        <v>0</v>
      </c>
      <c r="AJ59" s="79">
        <v>0</v>
      </c>
      <c r="AK59" s="79">
        <v>0</v>
      </c>
      <c r="AL59" s="79">
        <v>0</v>
      </c>
      <c r="AM59" s="79">
        <f t="shared" si="0"/>
        <v>0</v>
      </c>
      <c r="AP59" s="45"/>
    </row>
    <row r="60" spans="1:42" ht="33" customHeight="1">
      <c r="A60" s="54">
        <v>146</v>
      </c>
      <c r="B60" s="55" t="s">
        <v>80</v>
      </c>
      <c r="C60" s="80">
        <v>0</v>
      </c>
      <c r="D60" s="79">
        <v>0</v>
      </c>
      <c r="E60" s="79">
        <v>0</v>
      </c>
      <c r="F60" s="79">
        <v>0</v>
      </c>
      <c r="G60" s="79">
        <v>0</v>
      </c>
      <c r="H60" s="79">
        <v>0</v>
      </c>
      <c r="I60" s="79">
        <v>0</v>
      </c>
      <c r="J60" s="79">
        <v>0</v>
      </c>
      <c r="K60" s="79">
        <v>0</v>
      </c>
      <c r="L60" s="79">
        <v>0</v>
      </c>
      <c r="M60" s="79">
        <v>0</v>
      </c>
      <c r="N60" s="79">
        <v>0</v>
      </c>
      <c r="O60" s="79">
        <v>0</v>
      </c>
      <c r="P60" s="79">
        <v>0</v>
      </c>
      <c r="Q60" s="79">
        <v>0</v>
      </c>
      <c r="R60" s="79">
        <v>0</v>
      </c>
      <c r="S60" s="79">
        <v>0</v>
      </c>
      <c r="T60" s="79">
        <v>0</v>
      </c>
      <c r="U60" s="79">
        <v>0</v>
      </c>
      <c r="V60" s="79">
        <v>0</v>
      </c>
      <c r="W60" s="79">
        <v>0</v>
      </c>
      <c r="X60" s="79">
        <v>0</v>
      </c>
      <c r="Y60" s="79">
        <v>0</v>
      </c>
      <c r="Z60" s="79">
        <v>0</v>
      </c>
      <c r="AA60" s="79">
        <v>0</v>
      </c>
      <c r="AB60" s="79">
        <v>0</v>
      </c>
      <c r="AC60" s="79">
        <v>0</v>
      </c>
      <c r="AD60" s="79">
        <v>0</v>
      </c>
      <c r="AE60" s="79">
        <v>0</v>
      </c>
      <c r="AF60" s="79">
        <v>0</v>
      </c>
      <c r="AG60" s="79">
        <v>0</v>
      </c>
      <c r="AH60" s="79">
        <v>0</v>
      </c>
      <c r="AI60" s="79">
        <v>0</v>
      </c>
      <c r="AJ60" s="79">
        <v>0</v>
      </c>
      <c r="AK60" s="79">
        <v>0</v>
      </c>
      <c r="AL60" s="79">
        <v>0</v>
      </c>
      <c r="AM60" s="79">
        <f t="shared" si="0"/>
        <v>0</v>
      </c>
      <c r="AP60" s="45"/>
    </row>
    <row r="61" spans="1:42" ht="33" customHeight="1">
      <c r="A61" s="54">
        <v>147</v>
      </c>
      <c r="B61" s="55" t="s">
        <v>1370</v>
      </c>
      <c r="C61" s="80">
        <v>0</v>
      </c>
      <c r="D61" s="79">
        <v>0</v>
      </c>
      <c r="E61" s="79">
        <v>0</v>
      </c>
      <c r="F61" s="79">
        <v>0</v>
      </c>
      <c r="G61" s="79">
        <v>0</v>
      </c>
      <c r="H61" s="79">
        <v>0</v>
      </c>
      <c r="I61" s="79">
        <v>0</v>
      </c>
      <c r="J61" s="79">
        <v>0</v>
      </c>
      <c r="K61" s="79">
        <v>0</v>
      </c>
      <c r="L61" s="79">
        <v>0</v>
      </c>
      <c r="M61" s="79">
        <v>0</v>
      </c>
      <c r="N61" s="79">
        <v>0</v>
      </c>
      <c r="O61" s="79">
        <v>0</v>
      </c>
      <c r="P61" s="79">
        <v>0</v>
      </c>
      <c r="Q61" s="79">
        <v>0</v>
      </c>
      <c r="R61" s="79">
        <v>0</v>
      </c>
      <c r="S61" s="79">
        <v>0</v>
      </c>
      <c r="T61" s="79">
        <v>0</v>
      </c>
      <c r="U61" s="79">
        <v>0</v>
      </c>
      <c r="V61" s="79">
        <v>0</v>
      </c>
      <c r="W61" s="79">
        <v>0</v>
      </c>
      <c r="X61" s="79">
        <v>0</v>
      </c>
      <c r="Y61" s="79">
        <v>0</v>
      </c>
      <c r="Z61" s="79">
        <v>0</v>
      </c>
      <c r="AA61" s="79">
        <v>0</v>
      </c>
      <c r="AB61" s="79">
        <v>0</v>
      </c>
      <c r="AC61" s="79">
        <v>0</v>
      </c>
      <c r="AD61" s="79">
        <v>0</v>
      </c>
      <c r="AE61" s="79">
        <v>0</v>
      </c>
      <c r="AF61" s="79">
        <v>0</v>
      </c>
      <c r="AG61" s="79">
        <v>0</v>
      </c>
      <c r="AH61" s="79">
        <v>0</v>
      </c>
      <c r="AI61" s="79">
        <v>0</v>
      </c>
      <c r="AJ61" s="79">
        <v>0</v>
      </c>
      <c r="AK61" s="79">
        <v>0</v>
      </c>
      <c r="AL61" s="79">
        <v>0</v>
      </c>
      <c r="AM61" s="79">
        <f t="shared" si="0"/>
        <v>0</v>
      </c>
      <c r="AP61" s="45"/>
    </row>
    <row r="62" spans="1:42" ht="33" customHeight="1">
      <c r="A62" s="54">
        <v>148</v>
      </c>
      <c r="B62" s="55" t="s">
        <v>81</v>
      </c>
      <c r="C62" s="80">
        <v>0</v>
      </c>
      <c r="D62" s="79">
        <v>0</v>
      </c>
      <c r="E62" s="79">
        <v>0</v>
      </c>
      <c r="F62" s="79">
        <v>0</v>
      </c>
      <c r="G62" s="79">
        <v>0</v>
      </c>
      <c r="H62" s="79">
        <v>0</v>
      </c>
      <c r="I62" s="79">
        <v>0</v>
      </c>
      <c r="J62" s="79">
        <v>0</v>
      </c>
      <c r="K62" s="79">
        <v>0</v>
      </c>
      <c r="L62" s="79">
        <v>0</v>
      </c>
      <c r="M62" s="79">
        <v>0</v>
      </c>
      <c r="N62" s="79">
        <v>0</v>
      </c>
      <c r="O62" s="79">
        <v>0</v>
      </c>
      <c r="P62" s="79">
        <v>0</v>
      </c>
      <c r="Q62" s="79">
        <v>0</v>
      </c>
      <c r="R62" s="79">
        <v>0</v>
      </c>
      <c r="S62" s="79">
        <v>0</v>
      </c>
      <c r="T62" s="79">
        <v>0</v>
      </c>
      <c r="U62" s="79">
        <v>0</v>
      </c>
      <c r="V62" s="79">
        <v>0</v>
      </c>
      <c r="W62" s="79">
        <v>0</v>
      </c>
      <c r="X62" s="79">
        <v>0</v>
      </c>
      <c r="Y62" s="79">
        <v>0</v>
      </c>
      <c r="Z62" s="79">
        <v>0</v>
      </c>
      <c r="AA62" s="79">
        <v>0</v>
      </c>
      <c r="AB62" s="79">
        <v>0</v>
      </c>
      <c r="AC62" s="79">
        <v>0</v>
      </c>
      <c r="AD62" s="79">
        <v>0</v>
      </c>
      <c r="AE62" s="79">
        <v>0</v>
      </c>
      <c r="AF62" s="79">
        <v>0</v>
      </c>
      <c r="AG62" s="79">
        <v>0</v>
      </c>
      <c r="AH62" s="79">
        <v>0</v>
      </c>
      <c r="AI62" s="79">
        <v>0</v>
      </c>
      <c r="AJ62" s="79">
        <v>0</v>
      </c>
      <c r="AK62" s="79">
        <v>0</v>
      </c>
      <c r="AL62" s="79">
        <v>0</v>
      </c>
      <c r="AM62" s="79">
        <f t="shared" si="0"/>
        <v>0</v>
      </c>
      <c r="AP62" s="45"/>
    </row>
    <row r="63" spans="1:42" ht="33" customHeight="1">
      <c r="A63" s="276">
        <v>149</v>
      </c>
      <c r="B63" s="55" t="s">
        <v>82</v>
      </c>
      <c r="C63" s="80" t="s">
        <v>685</v>
      </c>
      <c r="D63" s="79">
        <v>0</v>
      </c>
      <c r="E63" s="79">
        <v>0</v>
      </c>
      <c r="F63" s="79">
        <v>0</v>
      </c>
      <c r="G63" s="79">
        <v>0</v>
      </c>
      <c r="H63" s="79">
        <v>0</v>
      </c>
      <c r="I63" s="79">
        <v>0</v>
      </c>
      <c r="J63" s="79">
        <v>0</v>
      </c>
      <c r="K63" s="79">
        <v>0</v>
      </c>
      <c r="L63" s="79">
        <v>0</v>
      </c>
      <c r="M63" s="79">
        <v>0</v>
      </c>
      <c r="N63" s="79">
        <v>0</v>
      </c>
      <c r="O63" s="79">
        <v>0</v>
      </c>
      <c r="P63" s="79">
        <v>0</v>
      </c>
      <c r="Q63" s="79">
        <v>0</v>
      </c>
      <c r="R63" s="79">
        <v>0</v>
      </c>
      <c r="S63" s="79">
        <v>0</v>
      </c>
      <c r="T63" s="79">
        <v>0</v>
      </c>
      <c r="U63" s="79">
        <v>0</v>
      </c>
      <c r="V63" s="79">
        <v>0</v>
      </c>
      <c r="W63" s="79">
        <v>0</v>
      </c>
      <c r="X63" s="79">
        <v>0</v>
      </c>
      <c r="Y63" s="79">
        <v>0</v>
      </c>
      <c r="Z63" s="79">
        <v>0</v>
      </c>
      <c r="AA63" s="79">
        <v>0</v>
      </c>
      <c r="AB63" s="79">
        <v>0</v>
      </c>
      <c r="AC63" s="79">
        <v>0</v>
      </c>
      <c r="AD63" s="79">
        <v>0</v>
      </c>
      <c r="AE63" s="79">
        <v>0</v>
      </c>
      <c r="AF63" s="79">
        <v>0</v>
      </c>
      <c r="AG63" s="79">
        <v>0</v>
      </c>
      <c r="AH63" s="79">
        <v>0</v>
      </c>
      <c r="AI63" s="79">
        <v>0</v>
      </c>
      <c r="AJ63" s="79">
        <v>0</v>
      </c>
      <c r="AK63" s="79">
        <v>0</v>
      </c>
      <c r="AL63" s="79">
        <v>0</v>
      </c>
      <c r="AM63" s="79">
        <f t="shared" si="0"/>
        <v>0</v>
      </c>
      <c r="AP63" s="45"/>
    </row>
    <row r="64" spans="1:42" ht="33" customHeight="1">
      <c r="A64" s="276">
        <v>150</v>
      </c>
      <c r="B64" s="55" t="s">
        <v>83</v>
      </c>
      <c r="C64" s="80" t="s">
        <v>685</v>
      </c>
      <c r="D64" s="79">
        <v>0</v>
      </c>
      <c r="E64" s="79">
        <v>0</v>
      </c>
      <c r="F64" s="79">
        <v>0</v>
      </c>
      <c r="G64" s="79">
        <v>0</v>
      </c>
      <c r="H64" s="79">
        <v>0</v>
      </c>
      <c r="I64" s="79">
        <v>0</v>
      </c>
      <c r="J64" s="79">
        <v>0</v>
      </c>
      <c r="K64" s="79">
        <v>0</v>
      </c>
      <c r="L64" s="79">
        <v>0</v>
      </c>
      <c r="M64" s="79">
        <v>0</v>
      </c>
      <c r="N64" s="79">
        <v>0</v>
      </c>
      <c r="O64" s="79">
        <v>0</v>
      </c>
      <c r="P64" s="79">
        <v>0</v>
      </c>
      <c r="Q64" s="79">
        <v>0</v>
      </c>
      <c r="R64" s="79">
        <v>0</v>
      </c>
      <c r="S64" s="79">
        <v>0</v>
      </c>
      <c r="T64" s="79">
        <v>0</v>
      </c>
      <c r="U64" s="79">
        <v>0</v>
      </c>
      <c r="V64" s="79">
        <v>0</v>
      </c>
      <c r="W64" s="79">
        <v>0</v>
      </c>
      <c r="X64" s="79">
        <v>0</v>
      </c>
      <c r="Y64" s="79">
        <v>0</v>
      </c>
      <c r="Z64" s="79">
        <v>0</v>
      </c>
      <c r="AA64" s="79">
        <v>0</v>
      </c>
      <c r="AB64" s="79">
        <v>0</v>
      </c>
      <c r="AC64" s="79">
        <v>0</v>
      </c>
      <c r="AD64" s="79">
        <v>0</v>
      </c>
      <c r="AE64" s="79">
        <v>0</v>
      </c>
      <c r="AF64" s="79">
        <v>0</v>
      </c>
      <c r="AG64" s="79">
        <v>0</v>
      </c>
      <c r="AH64" s="79">
        <v>0</v>
      </c>
      <c r="AI64" s="79">
        <v>0</v>
      </c>
      <c r="AJ64" s="79">
        <v>0</v>
      </c>
      <c r="AK64" s="79">
        <v>0</v>
      </c>
      <c r="AL64" s="79">
        <v>0</v>
      </c>
      <c r="AM64" s="79">
        <f t="shared" si="0"/>
        <v>0</v>
      </c>
      <c r="AP64" s="45"/>
    </row>
    <row r="65" spans="1:42" ht="33" customHeight="1">
      <c r="A65" s="276">
        <v>152</v>
      </c>
      <c r="B65" s="55" t="s">
        <v>84</v>
      </c>
      <c r="C65" s="80" t="s">
        <v>682</v>
      </c>
      <c r="D65" s="79">
        <v>0</v>
      </c>
      <c r="E65" s="79">
        <v>0</v>
      </c>
      <c r="F65" s="79">
        <v>0</v>
      </c>
      <c r="G65" s="79">
        <v>0</v>
      </c>
      <c r="H65" s="79">
        <v>0</v>
      </c>
      <c r="I65" s="79">
        <v>0</v>
      </c>
      <c r="J65" s="79">
        <v>0</v>
      </c>
      <c r="K65" s="79">
        <v>0</v>
      </c>
      <c r="L65" s="79">
        <v>0</v>
      </c>
      <c r="M65" s="79">
        <v>0</v>
      </c>
      <c r="N65" s="79">
        <v>0</v>
      </c>
      <c r="O65" s="79">
        <v>0</v>
      </c>
      <c r="P65" s="79">
        <v>0</v>
      </c>
      <c r="Q65" s="79">
        <v>0</v>
      </c>
      <c r="R65" s="79">
        <v>0</v>
      </c>
      <c r="S65" s="79">
        <v>0</v>
      </c>
      <c r="T65" s="79">
        <v>0</v>
      </c>
      <c r="U65" s="79">
        <v>0</v>
      </c>
      <c r="V65" s="79">
        <v>0</v>
      </c>
      <c r="W65" s="79">
        <v>0</v>
      </c>
      <c r="X65" s="79">
        <v>0</v>
      </c>
      <c r="Y65" s="79">
        <v>0</v>
      </c>
      <c r="Z65" s="79">
        <v>0</v>
      </c>
      <c r="AA65" s="79">
        <v>0</v>
      </c>
      <c r="AB65" s="79">
        <v>0</v>
      </c>
      <c r="AC65" s="79">
        <v>0</v>
      </c>
      <c r="AD65" s="79">
        <v>0</v>
      </c>
      <c r="AE65" s="79">
        <v>0</v>
      </c>
      <c r="AF65" s="79">
        <v>0</v>
      </c>
      <c r="AG65" s="79">
        <v>0</v>
      </c>
      <c r="AH65" s="79">
        <v>0</v>
      </c>
      <c r="AI65" s="79">
        <v>0</v>
      </c>
      <c r="AJ65" s="79">
        <v>0</v>
      </c>
      <c r="AK65" s="79">
        <v>0</v>
      </c>
      <c r="AL65" s="79">
        <v>0</v>
      </c>
      <c r="AM65" s="79">
        <f t="shared" si="0"/>
        <v>0</v>
      </c>
      <c r="AP65" s="45"/>
    </row>
    <row r="66" spans="1:42" ht="33" customHeight="1">
      <c r="A66" s="276">
        <v>153</v>
      </c>
      <c r="B66" s="55" t="s">
        <v>85</v>
      </c>
      <c r="C66" s="80" t="s">
        <v>682</v>
      </c>
      <c r="D66" s="79">
        <v>0</v>
      </c>
      <c r="E66" s="79">
        <v>0</v>
      </c>
      <c r="F66" s="79">
        <v>0</v>
      </c>
      <c r="G66" s="79">
        <v>0</v>
      </c>
      <c r="H66" s="79">
        <v>0</v>
      </c>
      <c r="I66" s="79">
        <v>0</v>
      </c>
      <c r="J66" s="79">
        <v>0</v>
      </c>
      <c r="K66" s="79">
        <v>0</v>
      </c>
      <c r="L66" s="79">
        <v>0</v>
      </c>
      <c r="M66" s="79">
        <v>0</v>
      </c>
      <c r="N66" s="79">
        <v>0</v>
      </c>
      <c r="O66" s="79">
        <v>0</v>
      </c>
      <c r="P66" s="79">
        <v>0</v>
      </c>
      <c r="Q66" s="79">
        <v>0</v>
      </c>
      <c r="R66" s="79">
        <v>0</v>
      </c>
      <c r="S66" s="79">
        <v>0</v>
      </c>
      <c r="T66" s="79">
        <v>0</v>
      </c>
      <c r="U66" s="79">
        <v>0</v>
      </c>
      <c r="V66" s="79">
        <v>0</v>
      </c>
      <c r="W66" s="79">
        <v>0</v>
      </c>
      <c r="X66" s="79">
        <v>0</v>
      </c>
      <c r="Y66" s="79">
        <v>0</v>
      </c>
      <c r="Z66" s="79">
        <v>0</v>
      </c>
      <c r="AA66" s="79">
        <v>0</v>
      </c>
      <c r="AB66" s="79">
        <v>0</v>
      </c>
      <c r="AC66" s="79">
        <v>0</v>
      </c>
      <c r="AD66" s="79">
        <v>0</v>
      </c>
      <c r="AE66" s="79">
        <v>0</v>
      </c>
      <c r="AF66" s="79">
        <v>0</v>
      </c>
      <c r="AG66" s="79">
        <v>0</v>
      </c>
      <c r="AH66" s="79">
        <v>0</v>
      </c>
      <c r="AI66" s="79">
        <v>0</v>
      </c>
      <c r="AJ66" s="79">
        <v>0</v>
      </c>
      <c r="AK66" s="79">
        <v>0</v>
      </c>
      <c r="AL66" s="79">
        <v>0</v>
      </c>
      <c r="AM66" s="79">
        <f t="shared" si="0"/>
        <v>0</v>
      </c>
      <c r="AP66" s="45"/>
    </row>
    <row r="67" spans="1:42" ht="33" customHeight="1">
      <c r="A67" s="54">
        <v>154</v>
      </c>
      <c r="B67" s="55" t="s">
        <v>86</v>
      </c>
      <c r="C67" s="80" t="s">
        <v>682</v>
      </c>
      <c r="D67" s="79">
        <v>0</v>
      </c>
      <c r="E67" s="79">
        <v>0</v>
      </c>
      <c r="F67" s="79">
        <v>0</v>
      </c>
      <c r="G67" s="79">
        <v>0</v>
      </c>
      <c r="H67" s="79">
        <v>0</v>
      </c>
      <c r="I67" s="79">
        <v>0</v>
      </c>
      <c r="J67" s="79">
        <v>0</v>
      </c>
      <c r="K67" s="79">
        <v>0</v>
      </c>
      <c r="L67" s="79">
        <v>0</v>
      </c>
      <c r="M67" s="79">
        <v>0</v>
      </c>
      <c r="N67" s="79">
        <v>0</v>
      </c>
      <c r="O67" s="79">
        <v>0</v>
      </c>
      <c r="P67" s="79">
        <v>0</v>
      </c>
      <c r="Q67" s="79">
        <v>0</v>
      </c>
      <c r="R67" s="79">
        <v>0</v>
      </c>
      <c r="S67" s="79">
        <v>0</v>
      </c>
      <c r="T67" s="79">
        <v>0</v>
      </c>
      <c r="U67" s="79">
        <v>0</v>
      </c>
      <c r="V67" s="79">
        <v>0</v>
      </c>
      <c r="W67" s="79">
        <v>0</v>
      </c>
      <c r="X67" s="79">
        <v>0</v>
      </c>
      <c r="Y67" s="79">
        <v>0</v>
      </c>
      <c r="Z67" s="79">
        <v>0</v>
      </c>
      <c r="AA67" s="79">
        <v>0</v>
      </c>
      <c r="AB67" s="79">
        <v>0</v>
      </c>
      <c r="AC67" s="79">
        <v>0</v>
      </c>
      <c r="AD67" s="79">
        <v>0</v>
      </c>
      <c r="AE67" s="79">
        <v>0</v>
      </c>
      <c r="AF67" s="79">
        <v>0</v>
      </c>
      <c r="AG67" s="79">
        <v>0</v>
      </c>
      <c r="AH67" s="79">
        <v>0</v>
      </c>
      <c r="AI67" s="79">
        <v>0</v>
      </c>
      <c r="AJ67" s="79">
        <v>0</v>
      </c>
      <c r="AK67" s="79">
        <v>0</v>
      </c>
      <c r="AL67" s="79">
        <v>0</v>
      </c>
      <c r="AM67" s="79">
        <f t="shared" si="0"/>
        <v>0</v>
      </c>
      <c r="AP67" s="45"/>
    </row>
    <row r="68" spans="1:42" ht="33" customHeight="1">
      <c r="A68" s="276">
        <v>155</v>
      </c>
      <c r="B68" s="55" t="s">
        <v>87</v>
      </c>
      <c r="C68" s="56" t="s">
        <v>729</v>
      </c>
      <c r="D68" s="79">
        <v>0</v>
      </c>
      <c r="E68" s="79">
        <v>0</v>
      </c>
      <c r="F68" s="79">
        <v>0</v>
      </c>
      <c r="G68" s="79">
        <v>18568</v>
      </c>
      <c r="H68" s="79">
        <v>0</v>
      </c>
      <c r="I68" s="79">
        <v>0</v>
      </c>
      <c r="J68" s="79">
        <v>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79">
        <v>0</v>
      </c>
      <c r="AB68" s="79">
        <v>0</v>
      </c>
      <c r="AC68" s="79">
        <v>0</v>
      </c>
      <c r="AD68" s="79">
        <v>0</v>
      </c>
      <c r="AE68" s="79">
        <v>0</v>
      </c>
      <c r="AF68" s="79">
        <v>0</v>
      </c>
      <c r="AG68" s="79">
        <v>0</v>
      </c>
      <c r="AH68" s="79">
        <v>0</v>
      </c>
      <c r="AI68" s="79">
        <v>0</v>
      </c>
      <c r="AJ68" s="79">
        <v>0</v>
      </c>
      <c r="AK68" s="79">
        <v>0</v>
      </c>
      <c r="AL68" s="79">
        <v>0</v>
      </c>
      <c r="AM68" s="79">
        <f t="shared" si="0"/>
        <v>18568</v>
      </c>
      <c r="AP68" s="45"/>
    </row>
    <row r="69" spans="1:42" ht="33" customHeight="1">
      <c r="A69" s="54">
        <v>156</v>
      </c>
      <c r="B69" s="55" t="s">
        <v>88</v>
      </c>
      <c r="C69" s="56" t="s">
        <v>729</v>
      </c>
      <c r="D69" s="79">
        <v>0</v>
      </c>
      <c r="E69" s="79">
        <v>0</v>
      </c>
      <c r="F69" s="79">
        <v>0</v>
      </c>
      <c r="G69" s="79">
        <v>622.9</v>
      </c>
      <c r="H69" s="79">
        <v>0</v>
      </c>
      <c r="I69" s="79">
        <v>0</v>
      </c>
      <c r="J69" s="79">
        <v>0</v>
      </c>
      <c r="K69" s="79">
        <v>0</v>
      </c>
      <c r="L69" s="79">
        <v>0</v>
      </c>
      <c r="M69" s="79">
        <v>0</v>
      </c>
      <c r="N69" s="79">
        <v>0</v>
      </c>
      <c r="O69" s="79">
        <v>0</v>
      </c>
      <c r="P69" s="79">
        <v>0</v>
      </c>
      <c r="Q69" s="79">
        <v>0</v>
      </c>
      <c r="R69" s="79">
        <v>0</v>
      </c>
      <c r="S69" s="79">
        <v>0</v>
      </c>
      <c r="T69" s="79">
        <v>0</v>
      </c>
      <c r="U69" s="79">
        <v>0</v>
      </c>
      <c r="V69" s="79">
        <v>0</v>
      </c>
      <c r="W69" s="79">
        <v>0</v>
      </c>
      <c r="X69" s="79">
        <v>0</v>
      </c>
      <c r="Y69" s="79">
        <v>0</v>
      </c>
      <c r="Z69" s="79">
        <v>0</v>
      </c>
      <c r="AA69" s="79">
        <v>0</v>
      </c>
      <c r="AB69" s="79">
        <v>0</v>
      </c>
      <c r="AC69" s="79">
        <v>0</v>
      </c>
      <c r="AD69" s="79">
        <v>0</v>
      </c>
      <c r="AE69" s="79">
        <v>0</v>
      </c>
      <c r="AF69" s="79">
        <v>0</v>
      </c>
      <c r="AG69" s="79">
        <v>0</v>
      </c>
      <c r="AH69" s="79">
        <v>0</v>
      </c>
      <c r="AI69" s="79">
        <v>0</v>
      </c>
      <c r="AJ69" s="79">
        <v>0</v>
      </c>
      <c r="AK69" s="79">
        <v>0</v>
      </c>
      <c r="AL69" s="79">
        <v>0</v>
      </c>
      <c r="AM69" s="79">
        <f t="shared" si="0"/>
        <v>622.9</v>
      </c>
      <c r="AP69" s="45"/>
    </row>
    <row r="70" spans="1:42" ht="33" customHeight="1">
      <c r="A70" s="276">
        <v>157</v>
      </c>
      <c r="B70" s="55" t="s">
        <v>89</v>
      </c>
      <c r="C70" s="56" t="s">
        <v>729</v>
      </c>
      <c r="D70" s="79">
        <v>0</v>
      </c>
      <c r="E70" s="79">
        <v>0</v>
      </c>
      <c r="F70" s="79">
        <v>0</v>
      </c>
      <c r="G70" s="79">
        <v>0</v>
      </c>
      <c r="H70" s="79">
        <v>0</v>
      </c>
      <c r="I70" s="79">
        <v>0</v>
      </c>
      <c r="J70" s="79">
        <v>0</v>
      </c>
      <c r="K70" s="79">
        <v>0</v>
      </c>
      <c r="L70" s="79">
        <v>0</v>
      </c>
      <c r="M70" s="79">
        <v>0</v>
      </c>
      <c r="N70" s="79">
        <v>0</v>
      </c>
      <c r="O70" s="79">
        <v>0</v>
      </c>
      <c r="P70" s="79">
        <v>0</v>
      </c>
      <c r="Q70" s="79">
        <v>0</v>
      </c>
      <c r="R70" s="79">
        <v>0</v>
      </c>
      <c r="S70" s="79">
        <v>0</v>
      </c>
      <c r="T70" s="79">
        <v>0</v>
      </c>
      <c r="U70" s="79">
        <v>0</v>
      </c>
      <c r="V70" s="79">
        <v>0</v>
      </c>
      <c r="W70" s="79">
        <v>0</v>
      </c>
      <c r="X70" s="79">
        <v>0</v>
      </c>
      <c r="Y70" s="79">
        <v>0</v>
      </c>
      <c r="Z70" s="79">
        <v>0</v>
      </c>
      <c r="AA70" s="79">
        <v>0</v>
      </c>
      <c r="AB70" s="79">
        <v>0</v>
      </c>
      <c r="AC70" s="79">
        <v>0</v>
      </c>
      <c r="AD70" s="79">
        <v>0</v>
      </c>
      <c r="AE70" s="79">
        <v>0</v>
      </c>
      <c r="AF70" s="79">
        <v>0</v>
      </c>
      <c r="AG70" s="79">
        <v>0</v>
      </c>
      <c r="AH70" s="79">
        <v>0</v>
      </c>
      <c r="AI70" s="79">
        <v>0</v>
      </c>
      <c r="AJ70" s="79">
        <v>0</v>
      </c>
      <c r="AK70" s="79">
        <v>0</v>
      </c>
      <c r="AL70" s="79">
        <v>0</v>
      </c>
      <c r="AM70" s="79">
        <f t="shared" si="0"/>
        <v>0</v>
      </c>
      <c r="AP70" s="45"/>
    </row>
    <row r="71" spans="1:42" ht="33" customHeight="1">
      <c r="A71" s="276">
        <v>159</v>
      </c>
      <c r="B71" s="55" t="s">
        <v>1371</v>
      </c>
      <c r="C71" s="56" t="s">
        <v>729</v>
      </c>
      <c r="D71" s="79">
        <v>0</v>
      </c>
      <c r="E71" s="79">
        <v>0</v>
      </c>
      <c r="F71" s="79">
        <v>0</v>
      </c>
      <c r="G71" s="79">
        <v>0</v>
      </c>
      <c r="H71" s="79">
        <v>0</v>
      </c>
      <c r="I71" s="79">
        <v>0</v>
      </c>
      <c r="J71" s="79">
        <v>0</v>
      </c>
      <c r="K71" s="79">
        <v>0</v>
      </c>
      <c r="L71" s="79">
        <v>0</v>
      </c>
      <c r="M71" s="79">
        <v>0</v>
      </c>
      <c r="N71" s="79">
        <v>0</v>
      </c>
      <c r="O71" s="79">
        <v>0</v>
      </c>
      <c r="P71" s="79">
        <v>0</v>
      </c>
      <c r="Q71" s="79">
        <v>0</v>
      </c>
      <c r="R71" s="79">
        <v>0</v>
      </c>
      <c r="S71" s="79">
        <v>0</v>
      </c>
      <c r="T71" s="79">
        <v>0</v>
      </c>
      <c r="U71" s="79">
        <v>0</v>
      </c>
      <c r="V71" s="79">
        <v>0</v>
      </c>
      <c r="W71" s="79">
        <v>0</v>
      </c>
      <c r="X71" s="79">
        <v>0</v>
      </c>
      <c r="Y71" s="79">
        <v>0</v>
      </c>
      <c r="Z71" s="79">
        <v>0</v>
      </c>
      <c r="AA71" s="79">
        <v>0</v>
      </c>
      <c r="AB71" s="79">
        <v>0</v>
      </c>
      <c r="AC71" s="79">
        <v>0</v>
      </c>
      <c r="AD71" s="79">
        <v>0</v>
      </c>
      <c r="AE71" s="79">
        <v>0</v>
      </c>
      <c r="AF71" s="79">
        <v>0</v>
      </c>
      <c r="AG71" s="79">
        <v>0</v>
      </c>
      <c r="AH71" s="79">
        <v>0</v>
      </c>
      <c r="AI71" s="79">
        <v>0</v>
      </c>
      <c r="AJ71" s="79">
        <v>0</v>
      </c>
      <c r="AK71" s="79">
        <v>0</v>
      </c>
      <c r="AL71" s="79">
        <v>0</v>
      </c>
      <c r="AM71" s="79">
        <f t="shared" si="0"/>
        <v>0</v>
      </c>
      <c r="AP71" s="45"/>
    </row>
    <row r="72" spans="1:42" ht="33" customHeight="1">
      <c r="A72" s="276">
        <v>163</v>
      </c>
      <c r="B72" s="55" t="s">
        <v>90</v>
      </c>
      <c r="C72" s="56" t="s">
        <v>683</v>
      </c>
      <c r="D72" s="79">
        <v>0</v>
      </c>
      <c r="E72" s="79">
        <v>0</v>
      </c>
      <c r="F72" s="79">
        <v>1221403.75</v>
      </c>
      <c r="G72" s="79">
        <v>11584.470000000001</v>
      </c>
      <c r="H72" s="79">
        <v>0</v>
      </c>
      <c r="I72" s="79">
        <v>0</v>
      </c>
      <c r="J72" s="79">
        <v>0</v>
      </c>
      <c r="K72" s="79">
        <v>0</v>
      </c>
      <c r="L72" s="79">
        <v>0</v>
      </c>
      <c r="M72" s="79">
        <v>0</v>
      </c>
      <c r="N72" s="79">
        <v>0</v>
      </c>
      <c r="O72" s="79">
        <v>0</v>
      </c>
      <c r="P72" s="79">
        <v>0</v>
      </c>
      <c r="Q72" s="79">
        <v>0</v>
      </c>
      <c r="R72" s="79">
        <v>0</v>
      </c>
      <c r="S72" s="79">
        <v>0</v>
      </c>
      <c r="T72" s="79">
        <v>0</v>
      </c>
      <c r="U72" s="79">
        <v>0</v>
      </c>
      <c r="V72" s="79">
        <v>0</v>
      </c>
      <c r="W72" s="79">
        <v>0</v>
      </c>
      <c r="X72" s="79">
        <v>0</v>
      </c>
      <c r="Y72" s="79">
        <v>0</v>
      </c>
      <c r="Z72" s="79">
        <v>0</v>
      </c>
      <c r="AA72" s="79">
        <v>0</v>
      </c>
      <c r="AB72" s="79">
        <v>0</v>
      </c>
      <c r="AC72" s="79">
        <v>0</v>
      </c>
      <c r="AD72" s="79">
        <v>0</v>
      </c>
      <c r="AE72" s="79">
        <v>0</v>
      </c>
      <c r="AF72" s="79">
        <v>0</v>
      </c>
      <c r="AG72" s="79">
        <v>0</v>
      </c>
      <c r="AH72" s="79">
        <v>0</v>
      </c>
      <c r="AI72" s="79">
        <v>0</v>
      </c>
      <c r="AJ72" s="79">
        <v>0</v>
      </c>
      <c r="AK72" s="79">
        <v>0</v>
      </c>
      <c r="AL72" s="79">
        <v>0</v>
      </c>
      <c r="AM72" s="79">
        <f t="shared" si="0"/>
        <v>1232988.22</v>
      </c>
      <c r="AP72" s="45"/>
    </row>
    <row r="73" spans="1:42" ht="33" customHeight="1">
      <c r="A73" s="276">
        <v>169</v>
      </c>
      <c r="B73" s="55" t="s">
        <v>91</v>
      </c>
      <c r="C73" s="56" t="s">
        <v>730</v>
      </c>
      <c r="D73" s="79">
        <v>0</v>
      </c>
      <c r="E73" s="79">
        <v>0</v>
      </c>
      <c r="F73" s="79">
        <v>0</v>
      </c>
      <c r="G73" s="79">
        <v>5565.38</v>
      </c>
      <c r="H73" s="79">
        <v>0</v>
      </c>
      <c r="I73" s="79">
        <v>0</v>
      </c>
      <c r="J73" s="79">
        <v>0</v>
      </c>
      <c r="K73" s="79">
        <v>0</v>
      </c>
      <c r="L73" s="79">
        <v>0</v>
      </c>
      <c r="M73" s="79">
        <v>0</v>
      </c>
      <c r="N73" s="79">
        <v>0</v>
      </c>
      <c r="O73" s="79">
        <v>0</v>
      </c>
      <c r="P73" s="79">
        <v>0</v>
      </c>
      <c r="Q73" s="79">
        <v>0</v>
      </c>
      <c r="R73" s="79">
        <v>0</v>
      </c>
      <c r="S73" s="79">
        <v>0</v>
      </c>
      <c r="T73" s="79">
        <v>0</v>
      </c>
      <c r="U73" s="79">
        <v>0</v>
      </c>
      <c r="V73" s="79">
        <v>0</v>
      </c>
      <c r="W73" s="79">
        <v>0</v>
      </c>
      <c r="X73" s="79">
        <v>0</v>
      </c>
      <c r="Y73" s="79">
        <v>0</v>
      </c>
      <c r="Z73" s="79">
        <v>0</v>
      </c>
      <c r="AA73" s="79">
        <v>0</v>
      </c>
      <c r="AB73" s="79">
        <v>0</v>
      </c>
      <c r="AC73" s="79">
        <v>0</v>
      </c>
      <c r="AD73" s="79">
        <v>0</v>
      </c>
      <c r="AE73" s="79">
        <v>0</v>
      </c>
      <c r="AF73" s="79">
        <v>0</v>
      </c>
      <c r="AG73" s="79">
        <v>0</v>
      </c>
      <c r="AH73" s="79">
        <v>0</v>
      </c>
      <c r="AI73" s="79">
        <v>0</v>
      </c>
      <c r="AJ73" s="79">
        <v>0</v>
      </c>
      <c r="AK73" s="79">
        <v>0</v>
      </c>
      <c r="AL73" s="79">
        <v>0</v>
      </c>
      <c r="AM73" s="79">
        <f t="shared" si="0"/>
        <v>5565.38</v>
      </c>
      <c r="AP73" s="45"/>
    </row>
    <row r="74" spans="1:42" ht="33" customHeight="1">
      <c r="A74" s="54">
        <v>170</v>
      </c>
      <c r="B74" s="55" t="s">
        <v>92</v>
      </c>
      <c r="C74" s="56" t="s">
        <v>682</v>
      </c>
      <c r="D74" s="79">
        <v>0</v>
      </c>
      <c r="E74" s="79">
        <v>0</v>
      </c>
      <c r="F74" s="79">
        <v>0</v>
      </c>
      <c r="G74" s="79">
        <v>0</v>
      </c>
      <c r="H74" s="79">
        <v>0</v>
      </c>
      <c r="I74" s="79">
        <v>0</v>
      </c>
      <c r="J74" s="79">
        <v>0</v>
      </c>
      <c r="K74" s="79">
        <v>0</v>
      </c>
      <c r="L74" s="79">
        <v>0</v>
      </c>
      <c r="M74" s="79">
        <v>0</v>
      </c>
      <c r="N74" s="79">
        <v>0</v>
      </c>
      <c r="O74" s="79">
        <v>0</v>
      </c>
      <c r="P74" s="79">
        <v>0</v>
      </c>
      <c r="Q74" s="79">
        <v>0</v>
      </c>
      <c r="R74" s="79">
        <v>0</v>
      </c>
      <c r="S74" s="79">
        <v>0</v>
      </c>
      <c r="T74" s="79">
        <v>0</v>
      </c>
      <c r="U74" s="79">
        <v>0</v>
      </c>
      <c r="V74" s="79">
        <v>0</v>
      </c>
      <c r="W74" s="79">
        <v>0</v>
      </c>
      <c r="X74" s="79">
        <v>0</v>
      </c>
      <c r="Y74" s="79">
        <v>0</v>
      </c>
      <c r="Z74" s="79">
        <v>0</v>
      </c>
      <c r="AA74" s="79">
        <v>0</v>
      </c>
      <c r="AB74" s="79">
        <v>0</v>
      </c>
      <c r="AC74" s="79">
        <v>0</v>
      </c>
      <c r="AD74" s="79">
        <v>0</v>
      </c>
      <c r="AE74" s="79">
        <v>0</v>
      </c>
      <c r="AF74" s="79">
        <v>0</v>
      </c>
      <c r="AG74" s="79">
        <v>0</v>
      </c>
      <c r="AH74" s="79">
        <v>0</v>
      </c>
      <c r="AI74" s="79">
        <v>0</v>
      </c>
      <c r="AJ74" s="79">
        <v>0</v>
      </c>
      <c r="AK74" s="79">
        <v>0</v>
      </c>
      <c r="AL74" s="79">
        <v>0</v>
      </c>
      <c r="AM74" s="79">
        <f t="shared" si="0"/>
        <v>0</v>
      </c>
      <c r="AP74" s="45"/>
    </row>
    <row r="75" spans="1:42" ht="33" customHeight="1">
      <c r="A75" s="54">
        <v>171</v>
      </c>
      <c r="B75" s="55" t="s">
        <v>93</v>
      </c>
      <c r="C75" s="80">
        <v>0</v>
      </c>
      <c r="D75" s="79">
        <v>0</v>
      </c>
      <c r="E75" s="79">
        <v>0</v>
      </c>
      <c r="F75" s="79">
        <v>0</v>
      </c>
      <c r="G75" s="79">
        <v>0</v>
      </c>
      <c r="H75" s="79">
        <v>0</v>
      </c>
      <c r="I75" s="79">
        <v>0</v>
      </c>
      <c r="J75" s="79">
        <v>0</v>
      </c>
      <c r="K75" s="79">
        <v>0</v>
      </c>
      <c r="L75" s="79">
        <v>0</v>
      </c>
      <c r="M75" s="79">
        <v>0</v>
      </c>
      <c r="N75" s="79">
        <v>0</v>
      </c>
      <c r="O75" s="79">
        <v>0</v>
      </c>
      <c r="P75" s="79">
        <v>0</v>
      </c>
      <c r="Q75" s="79">
        <v>0</v>
      </c>
      <c r="R75" s="79">
        <v>0</v>
      </c>
      <c r="S75" s="79">
        <v>0</v>
      </c>
      <c r="T75" s="79">
        <v>0</v>
      </c>
      <c r="U75" s="79">
        <v>0</v>
      </c>
      <c r="V75" s="79">
        <v>0</v>
      </c>
      <c r="W75" s="79">
        <v>0</v>
      </c>
      <c r="X75" s="79">
        <v>0</v>
      </c>
      <c r="Y75" s="79">
        <v>0</v>
      </c>
      <c r="Z75" s="79">
        <v>0</v>
      </c>
      <c r="AA75" s="79">
        <v>0</v>
      </c>
      <c r="AB75" s="79">
        <v>0</v>
      </c>
      <c r="AC75" s="79">
        <v>0</v>
      </c>
      <c r="AD75" s="79">
        <v>0</v>
      </c>
      <c r="AE75" s="79">
        <v>0</v>
      </c>
      <c r="AF75" s="79">
        <v>0</v>
      </c>
      <c r="AG75" s="79">
        <v>0</v>
      </c>
      <c r="AH75" s="79">
        <v>0</v>
      </c>
      <c r="AI75" s="79">
        <v>0</v>
      </c>
      <c r="AJ75" s="79">
        <v>0</v>
      </c>
      <c r="AK75" s="79">
        <v>0</v>
      </c>
      <c r="AL75" s="79">
        <v>0</v>
      </c>
      <c r="AM75" s="79">
        <f t="shared" ref="AM75:AM138" si="1">SUM(D75:AL75)</f>
        <v>0</v>
      </c>
      <c r="AP75" s="45"/>
    </row>
    <row r="76" spans="1:42" ht="33" customHeight="1">
      <c r="A76" s="276">
        <v>190</v>
      </c>
      <c r="B76" s="55" t="s">
        <v>94</v>
      </c>
      <c r="C76" s="80" t="s">
        <v>681</v>
      </c>
      <c r="D76" s="79">
        <v>0</v>
      </c>
      <c r="E76" s="79">
        <v>0</v>
      </c>
      <c r="F76" s="79">
        <v>0</v>
      </c>
      <c r="G76" s="79">
        <v>4915</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f t="shared" si="1"/>
        <v>4915</v>
      </c>
      <c r="AP76" s="45"/>
    </row>
    <row r="77" spans="1:42" ht="33" customHeight="1">
      <c r="A77" s="276">
        <v>192</v>
      </c>
      <c r="B77" s="55" t="s">
        <v>95</v>
      </c>
      <c r="C77" s="56" t="s">
        <v>729</v>
      </c>
      <c r="D77" s="79">
        <v>0</v>
      </c>
      <c r="E77" s="79">
        <v>0</v>
      </c>
      <c r="F77" s="79">
        <v>0</v>
      </c>
      <c r="G77" s="79">
        <v>0</v>
      </c>
      <c r="H77" s="79">
        <v>0</v>
      </c>
      <c r="I77" s="79">
        <v>0</v>
      </c>
      <c r="J77" s="79">
        <v>0</v>
      </c>
      <c r="K77" s="79">
        <v>0</v>
      </c>
      <c r="L77" s="79">
        <v>0</v>
      </c>
      <c r="M77" s="79">
        <v>0</v>
      </c>
      <c r="N77" s="79">
        <v>0</v>
      </c>
      <c r="O77" s="79">
        <v>0</v>
      </c>
      <c r="P77" s="79">
        <v>0</v>
      </c>
      <c r="Q77" s="79">
        <v>0</v>
      </c>
      <c r="R77" s="79">
        <v>0</v>
      </c>
      <c r="S77" s="79">
        <v>0</v>
      </c>
      <c r="T77" s="79">
        <v>0</v>
      </c>
      <c r="U77" s="79">
        <v>0</v>
      </c>
      <c r="V77" s="79">
        <v>0</v>
      </c>
      <c r="W77" s="79">
        <v>0</v>
      </c>
      <c r="X77" s="79">
        <v>0</v>
      </c>
      <c r="Y77" s="79">
        <v>0</v>
      </c>
      <c r="Z77" s="79">
        <v>0</v>
      </c>
      <c r="AA77" s="79">
        <v>0</v>
      </c>
      <c r="AB77" s="79">
        <v>0</v>
      </c>
      <c r="AC77" s="79">
        <v>0</v>
      </c>
      <c r="AD77" s="79">
        <v>0</v>
      </c>
      <c r="AE77" s="79">
        <v>0</v>
      </c>
      <c r="AF77" s="79">
        <v>0</v>
      </c>
      <c r="AG77" s="79">
        <v>0</v>
      </c>
      <c r="AH77" s="79">
        <v>0</v>
      </c>
      <c r="AI77" s="79">
        <v>0</v>
      </c>
      <c r="AJ77" s="79">
        <v>0</v>
      </c>
      <c r="AK77" s="79">
        <v>0</v>
      </c>
      <c r="AL77" s="79">
        <v>0</v>
      </c>
      <c r="AM77" s="79">
        <f t="shared" si="1"/>
        <v>0</v>
      </c>
      <c r="AP77" s="45"/>
    </row>
    <row r="78" spans="1:42" ht="33" customHeight="1">
      <c r="A78" s="276">
        <v>197</v>
      </c>
      <c r="B78" s="55" t="s">
        <v>1372</v>
      </c>
      <c r="C78" s="56" t="s">
        <v>682</v>
      </c>
      <c r="D78" s="79">
        <v>0</v>
      </c>
      <c r="E78" s="79">
        <v>0</v>
      </c>
      <c r="F78" s="79">
        <v>0</v>
      </c>
      <c r="G78" s="79">
        <v>0</v>
      </c>
      <c r="H78" s="79">
        <v>0</v>
      </c>
      <c r="I78" s="79">
        <v>0</v>
      </c>
      <c r="J78" s="79">
        <v>0</v>
      </c>
      <c r="K78" s="79">
        <v>0</v>
      </c>
      <c r="L78" s="79">
        <v>980.83</v>
      </c>
      <c r="M78" s="79">
        <v>0</v>
      </c>
      <c r="N78" s="79">
        <v>0</v>
      </c>
      <c r="O78" s="79">
        <v>0</v>
      </c>
      <c r="P78" s="79">
        <v>14518.25</v>
      </c>
      <c r="Q78" s="79">
        <v>0</v>
      </c>
      <c r="R78" s="79">
        <v>0</v>
      </c>
      <c r="S78" s="79">
        <v>0</v>
      </c>
      <c r="T78" s="79">
        <v>0</v>
      </c>
      <c r="U78" s="79">
        <v>0</v>
      </c>
      <c r="V78" s="79">
        <v>0</v>
      </c>
      <c r="W78" s="79">
        <v>0</v>
      </c>
      <c r="X78" s="79">
        <v>0</v>
      </c>
      <c r="Y78" s="79">
        <v>0</v>
      </c>
      <c r="Z78" s="79">
        <v>0</v>
      </c>
      <c r="AA78" s="79">
        <v>0</v>
      </c>
      <c r="AB78" s="79">
        <v>0</v>
      </c>
      <c r="AC78" s="79">
        <v>0</v>
      </c>
      <c r="AD78" s="79">
        <v>0</v>
      </c>
      <c r="AE78" s="79">
        <v>0</v>
      </c>
      <c r="AF78" s="79">
        <v>0</v>
      </c>
      <c r="AG78" s="79">
        <v>0</v>
      </c>
      <c r="AH78" s="79">
        <v>0</v>
      </c>
      <c r="AI78" s="79">
        <v>0</v>
      </c>
      <c r="AJ78" s="79">
        <v>0</v>
      </c>
      <c r="AK78" s="79">
        <v>0</v>
      </c>
      <c r="AL78" s="79">
        <v>0</v>
      </c>
      <c r="AM78" s="79">
        <f t="shared" si="1"/>
        <v>15499.08</v>
      </c>
      <c r="AP78" s="45"/>
    </row>
    <row r="79" spans="1:42" ht="33" customHeight="1">
      <c r="A79" s="54">
        <v>200</v>
      </c>
      <c r="B79" s="55" t="s">
        <v>96</v>
      </c>
      <c r="C79" s="56" t="s">
        <v>688</v>
      </c>
      <c r="D79" s="79">
        <v>0</v>
      </c>
      <c r="E79" s="79">
        <v>0</v>
      </c>
      <c r="F79" s="79">
        <v>0</v>
      </c>
      <c r="G79" s="79">
        <v>0</v>
      </c>
      <c r="H79" s="79">
        <v>0</v>
      </c>
      <c r="I79" s="79">
        <v>0</v>
      </c>
      <c r="J79" s="79">
        <v>0</v>
      </c>
      <c r="K79" s="79">
        <v>0</v>
      </c>
      <c r="L79" s="79">
        <v>0</v>
      </c>
      <c r="M79" s="79">
        <v>0</v>
      </c>
      <c r="N79" s="79">
        <v>0</v>
      </c>
      <c r="O79" s="79">
        <v>0</v>
      </c>
      <c r="P79" s="79">
        <v>0</v>
      </c>
      <c r="Q79" s="79">
        <v>0</v>
      </c>
      <c r="R79" s="79">
        <v>0</v>
      </c>
      <c r="S79" s="79">
        <v>0</v>
      </c>
      <c r="T79" s="79">
        <v>0</v>
      </c>
      <c r="U79" s="79">
        <v>0</v>
      </c>
      <c r="V79" s="79">
        <v>0</v>
      </c>
      <c r="W79" s="79">
        <v>0</v>
      </c>
      <c r="X79" s="79">
        <v>0</v>
      </c>
      <c r="Y79" s="79">
        <v>0</v>
      </c>
      <c r="Z79" s="79">
        <v>0</v>
      </c>
      <c r="AA79" s="79">
        <v>0</v>
      </c>
      <c r="AB79" s="79">
        <v>0</v>
      </c>
      <c r="AC79" s="79">
        <v>0</v>
      </c>
      <c r="AD79" s="79">
        <v>0</v>
      </c>
      <c r="AE79" s="79">
        <v>0</v>
      </c>
      <c r="AF79" s="79">
        <v>0</v>
      </c>
      <c r="AG79" s="79">
        <v>0</v>
      </c>
      <c r="AH79" s="79">
        <v>0</v>
      </c>
      <c r="AI79" s="79">
        <v>0</v>
      </c>
      <c r="AJ79" s="79">
        <v>0</v>
      </c>
      <c r="AK79" s="79">
        <v>0</v>
      </c>
      <c r="AL79" s="79">
        <v>0</v>
      </c>
      <c r="AM79" s="79">
        <f t="shared" si="1"/>
        <v>0</v>
      </c>
      <c r="AP79" s="45"/>
    </row>
    <row r="80" spans="1:42" ht="33" customHeight="1">
      <c r="A80" s="276">
        <v>201</v>
      </c>
      <c r="B80" s="55" t="s">
        <v>97</v>
      </c>
      <c r="C80" s="80" t="s">
        <v>682</v>
      </c>
      <c r="D80" s="79">
        <v>0</v>
      </c>
      <c r="E80" s="79">
        <v>0</v>
      </c>
      <c r="F80" s="79">
        <v>0</v>
      </c>
      <c r="G80" s="79">
        <v>4875.6000000000004</v>
      </c>
      <c r="H80" s="79">
        <v>0</v>
      </c>
      <c r="I80" s="79">
        <v>0</v>
      </c>
      <c r="J80" s="79">
        <v>0</v>
      </c>
      <c r="K80" s="79">
        <v>0</v>
      </c>
      <c r="L80" s="79">
        <v>0</v>
      </c>
      <c r="M80" s="79">
        <v>0</v>
      </c>
      <c r="N80" s="79">
        <v>0</v>
      </c>
      <c r="O80" s="79">
        <v>0</v>
      </c>
      <c r="P80" s="79">
        <v>0</v>
      </c>
      <c r="Q80" s="79">
        <v>0</v>
      </c>
      <c r="R80" s="79">
        <v>0</v>
      </c>
      <c r="S80" s="79">
        <v>0</v>
      </c>
      <c r="T80" s="79">
        <v>0</v>
      </c>
      <c r="U80" s="79">
        <v>0</v>
      </c>
      <c r="V80" s="79">
        <v>0</v>
      </c>
      <c r="W80" s="79">
        <v>0</v>
      </c>
      <c r="X80" s="79">
        <v>0</v>
      </c>
      <c r="Y80" s="79">
        <v>0</v>
      </c>
      <c r="Z80" s="79">
        <v>0</v>
      </c>
      <c r="AA80" s="79">
        <v>0</v>
      </c>
      <c r="AB80" s="79">
        <v>0</v>
      </c>
      <c r="AC80" s="79">
        <v>0</v>
      </c>
      <c r="AD80" s="79">
        <v>0</v>
      </c>
      <c r="AE80" s="79">
        <v>0</v>
      </c>
      <c r="AF80" s="79">
        <v>0</v>
      </c>
      <c r="AG80" s="79">
        <v>0</v>
      </c>
      <c r="AH80" s="79">
        <v>0</v>
      </c>
      <c r="AI80" s="79">
        <v>0</v>
      </c>
      <c r="AJ80" s="79">
        <v>0</v>
      </c>
      <c r="AK80" s="79">
        <v>0</v>
      </c>
      <c r="AL80" s="79">
        <v>0</v>
      </c>
      <c r="AM80" s="79">
        <f t="shared" si="1"/>
        <v>4875.6000000000004</v>
      </c>
      <c r="AP80" s="45"/>
    </row>
    <row r="81" spans="1:42" ht="33" customHeight="1">
      <c r="A81" s="276">
        <v>203</v>
      </c>
      <c r="B81" s="55" t="s">
        <v>98</v>
      </c>
      <c r="C81" s="80" t="s">
        <v>730</v>
      </c>
      <c r="D81" s="79">
        <v>0</v>
      </c>
      <c r="E81" s="79">
        <v>0</v>
      </c>
      <c r="F81" s="79">
        <v>0</v>
      </c>
      <c r="G81" s="79">
        <v>0</v>
      </c>
      <c r="H81" s="79">
        <v>0</v>
      </c>
      <c r="I81" s="79">
        <v>0</v>
      </c>
      <c r="J81" s="79">
        <v>0</v>
      </c>
      <c r="K81" s="79">
        <v>0</v>
      </c>
      <c r="L81" s="79">
        <v>0</v>
      </c>
      <c r="M81" s="79">
        <v>0</v>
      </c>
      <c r="N81" s="79">
        <v>0</v>
      </c>
      <c r="O81" s="79">
        <v>0</v>
      </c>
      <c r="P81" s="79">
        <v>0</v>
      </c>
      <c r="Q81" s="79">
        <v>0</v>
      </c>
      <c r="R81" s="79">
        <v>0</v>
      </c>
      <c r="S81" s="79">
        <v>0</v>
      </c>
      <c r="T81" s="79">
        <v>0</v>
      </c>
      <c r="U81" s="79">
        <v>0</v>
      </c>
      <c r="V81" s="79">
        <v>139916.5</v>
      </c>
      <c r="W81" s="79">
        <v>0</v>
      </c>
      <c r="X81" s="79">
        <v>0</v>
      </c>
      <c r="Y81" s="79">
        <v>0</v>
      </c>
      <c r="Z81" s="79">
        <v>0</v>
      </c>
      <c r="AA81" s="79">
        <v>0</v>
      </c>
      <c r="AB81" s="79">
        <v>0</v>
      </c>
      <c r="AC81" s="79">
        <v>0</v>
      </c>
      <c r="AD81" s="79">
        <v>0</v>
      </c>
      <c r="AE81" s="79">
        <v>0</v>
      </c>
      <c r="AF81" s="79">
        <v>0</v>
      </c>
      <c r="AG81" s="79">
        <v>0</v>
      </c>
      <c r="AH81" s="79">
        <v>0</v>
      </c>
      <c r="AI81" s="79">
        <v>0</v>
      </c>
      <c r="AJ81" s="79">
        <v>0</v>
      </c>
      <c r="AK81" s="79">
        <v>0</v>
      </c>
      <c r="AL81" s="79">
        <v>0</v>
      </c>
      <c r="AM81" s="79">
        <f t="shared" si="1"/>
        <v>139916.5</v>
      </c>
      <c r="AP81" s="45"/>
    </row>
    <row r="82" spans="1:42" ht="33" customHeight="1">
      <c r="A82" s="276">
        <v>206</v>
      </c>
      <c r="B82" s="55" t="s">
        <v>99</v>
      </c>
      <c r="C82" s="56" t="s">
        <v>685</v>
      </c>
      <c r="D82" s="79">
        <v>0.02</v>
      </c>
      <c r="E82" s="79">
        <v>0</v>
      </c>
      <c r="F82" s="79">
        <v>0</v>
      </c>
      <c r="G82" s="79">
        <v>2404.8200000000002</v>
      </c>
      <c r="H82" s="79">
        <v>0</v>
      </c>
      <c r="I82" s="79">
        <v>0</v>
      </c>
      <c r="J82" s="79">
        <v>0</v>
      </c>
      <c r="K82" s="79">
        <v>0</v>
      </c>
      <c r="L82" s="79">
        <v>0</v>
      </c>
      <c r="M82" s="79">
        <v>0</v>
      </c>
      <c r="N82" s="79">
        <v>0</v>
      </c>
      <c r="O82" s="79">
        <v>0</v>
      </c>
      <c r="P82" s="79">
        <v>0</v>
      </c>
      <c r="Q82" s="79">
        <v>0</v>
      </c>
      <c r="R82" s="79">
        <v>0</v>
      </c>
      <c r="S82" s="79">
        <v>0</v>
      </c>
      <c r="T82" s="79">
        <v>0</v>
      </c>
      <c r="U82" s="79">
        <v>0</v>
      </c>
      <c r="V82" s="79">
        <v>0</v>
      </c>
      <c r="W82" s="79">
        <v>0</v>
      </c>
      <c r="X82" s="79">
        <v>0</v>
      </c>
      <c r="Y82" s="79">
        <v>0</v>
      </c>
      <c r="Z82" s="79">
        <v>0</v>
      </c>
      <c r="AA82" s="79">
        <v>0</v>
      </c>
      <c r="AB82" s="79">
        <v>0</v>
      </c>
      <c r="AC82" s="79">
        <v>0</v>
      </c>
      <c r="AD82" s="79">
        <v>0</v>
      </c>
      <c r="AE82" s="79">
        <v>0</v>
      </c>
      <c r="AF82" s="79">
        <v>0</v>
      </c>
      <c r="AG82" s="79">
        <v>0</v>
      </c>
      <c r="AH82" s="79">
        <v>0</v>
      </c>
      <c r="AI82" s="79">
        <v>0</v>
      </c>
      <c r="AJ82" s="79">
        <v>0</v>
      </c>
      <c r="AK82" s="79">
        <v>0</v>
      </c>
      <c r="AL82" s="79">
        <v>0</v>
      </c>
      <c r="AM82" s="79">
        <f t="shared" si="1"/>
        <v>2404.84</v>
      </c>
      <c r="AP82" s="45"/>
    </row>
    <row r="83" spans="1:42" ht="33" customHeight="1">
      <c r="A83" s="276">
        <v>210</v>
      </c>
      <c r="B83" s="55" t="s">
        <v>101</v>
      </c>
      <c r="C83" s="80" t="s">
        <v>730</v>
      </c>
      <c r="D83" s="79">
        <v>0</v>
      </c>
      <c r="E83" s="79">
        <v>0</v>
      </c>
      <c r="F83" s="79">
        <v>0</v>
      </c>
      <c r="G83" s="79">
        <v>0</v>
      </c>
      <c r="H83" s="79">
        <v>0</v>
      </c>
      <c r="I83" s="79">
        <v>0</v>
      </c>
      <c r="J83" s="79">
        <v>0</v>
      </c>
      <c r="K83" s="79">
        <v>0</v>
      </c>
      <c r="L83" s="79">
        <v>0</v>
      </c>
      <c r="M83" s="79">
        <v>0</v>
      </c>
      <c r="N83" s="79">
        <v>0</v>
      </c>
      <c r="O83" s="79">
        <v>0</v>
      </c>
      <c r="P83" s="79">
        <v>0</v>
      </c>
      <c r="Q83" s="79">
        <v>0</v>
      </c>
      <c r="R83" s="79">
        <v>0</v>
      </c>
      <c r="S83" s="79">
        <v>0</v>
      </c>
      <c r="T83" s="79">
        <v>0</v>
      </c>
      <c r="U83" s="79">
        <v>0</v>
      </c>
      <c r="V83" s="79">
        <v>0</v>
      </c>
      <c r="W83" s="79">
        <v>0</v>
      </c>
      <c r="X83" s="79">
        <v>0</v>
      </c>
      <c r="Y83" s="79">
        <v>0</v>
      </c>
      <c r="Z83" s="79">
        <v>0</v>
      </c>
      <c r="AA83" s="79">
        <v>0</v>
      </c>
      <c r="AB83" s="79">
        <v>0</v>
      </c>
      <c r="AC83" s="79">
        <v>0</v>
      </c>
      <c r="AD83" s="79">
        <v>0</v>
      </c>
      <c r="AE83" s="79">
        <v>0</v>
      </c>
      <c r="AF83" s="79">
        <v>0</v>
      </c>
      <c r="AG83" s="79">
        <v>0</v>
      </c>
      <c r="AH83" s="79">
        <v>0</v>
      </c>
      <c r="AI83" s="79">
        <v>0</v>
      </c>
      <c r="AJ83" s="79">
        <v>0</v>
      </c>
      <c r="AK83" s="79">
        <v>0</v>
      </c>
      <c r="AL83" s="79">
        <v>0</v>
      </c>
      <c r="AM83" s="79">
        <f t="shared" si="1"/>
        <v>0</v>
      </c>
      <c r="AP83" s="45"/>
    </row>
    <row r="84" spans="1:42" ht="33" customHeight="1">
      <c r="A84" s="276">
        <v>212</v>
      </c>
      <c r="B84" s="55" t="s">
        <v>102</v>
      </c>
      <c r="C84" s="80" t="s">
        <v>687</v>
      </c>
      <c r="D84" s="79">
        <v>0</v>
      </c>
      <c r="E84" s="79">
        <v>0</v>
      </c>
      <c r="F84" s="79">
        <v>0</v>
      </c>
      <c r="G84" s="79">
        <v>201429.30000000002</v>
      </c>
      <c r="H84" s="79">
        <v>0</v>
      </c>
      <c r="I84" s="79">
        <v>0</v>
      </c>
      <c r="J84" s="79">
        <v>0</v>
      </c>
      <c r="K84" s="79">
        <v>0</v>
      </c>
      <c r="L84" s="79">
        <v>0</v>
      </c>
      <c r="M84" s="79">
        <v>0</v>
      </c>
      <c r="N84" s="79">
        <v>0</v>
      </c>
      <c r="O84" s="79">
        <v>0</v>
      </c>
      <c r="P84" s="79">
        <v>0</v>
      </c>
      <c r="Q84" s="79">
        <v>0</v>
      </c>
      <c r="R84" s="79">
        <v>0</v>
      </c>
      <c r="S84" s="79">
        <v>0</v>
      </c>
      <c r="T84" s="79">
        <v>0</v>
      </c>
      <c r="U84" s="79">
        <v>0</v>
      </c>
      <c r="V84" s="79">
        <v>0</v>
      </c>
      <c r="W84" s="79">
        <v>0</v>
      </c>
      <c r="X84" s="79">
        <v>0</v>
      </c>
      <c r="Y84" s="79">
        <v>0</v>
      </c>
      <c r="Z84" s="79">
        <v>0</v>
      </c>
      <c r="AA84" s="79">
        <v>0</v>
      </c>
      <c r="AB84" s="79">
        <v>0</v>
      </c>
      <c r="AC84" s="79">
        <v>0</v>
      </c>
      <c r="AD84" s="79">
        <v>0</v>
      </c>
      <c r="AE84" s="79">
        <v>0</v>
      </c>
      <c r="AF84" s="79">
        <v>0</v>
      </c>
      <c r="AG84" s="79">
        <v>0</v>
      </c>
      <c r="AH84" s="79">
        <v>0</v>
      </c>
      <c r="AI84" s="79">
        <v>0</v>
      </c>
      <c r="AJ84" s="79">
        <v>0</v>
      </c>
      <c r="AK84" s="79">
        <v>0</v>
      </c>
      <c r="AL84" s="79">
        <v>0</v>
      </c>
      <c r="AM84" s="79">
        <f t="shared" si="1"/>
        <v>201429.30000000002</v>
      </c>
      <c r="AP84" s="45"/>
    </row>
    <row r="85" spans="1:42" ht="33" customHeight="1">
      <c r="A85" s="276">
        <v>213</v>
      </c>
      <c r="B85" s="55" t="s">
        <v>103</v>
      </c>
      <c r="C85" s="56" t="s">
        <v>682</v>
      </c>
      <c r="D85" s="79">
        <v>0</v>
      </c>
      <c r="E85" s="79">
        <v>0</v>
      </c>
      <c r="F85" s="79">
        <v>0</v>
      </c>
      <c r="G85" s="79">
        <v>0</v>
      </c>
      <c r="H85" s="79">
        <v>0</v>
      </c>
      <c r="I85" s="79">
        <v>0</v>
      </c>
      <c r="J85" s="79">
        <v>0</v>
      </c>
      <c r="K85" s="79">
        <v>0</v>
      </c>
      <c r="L85" s="79">
        <v>0</v>
      </c>
      <c r="M85" s="79">
        <v>0</v>
      </c>
      <c r="N85" s="79">
        <v>0</v>
      </c>
      <c r="O85" s="79">
        <v>0</v>
      </c>
      <c r="P85" s="79">
        <v>0</v>
      </c>
      <c r="Q85" s="79">
        <v>0</v>
      </c>
      <c r="R85" s="79">
        <v>0</v>
      </c>
      <c r="S85" s="79">
        <v>0</v>
      </c>
      <c r="T85" s="79">
        <v>0</v>
      </c>
      <c r="U85" s="79">
        <v>0</v>
      </c>
      <c r="V85" s="79">
        <v>0</v>
      </c>
      <c r="W85" s="79">
        <v>0</v>
      </c>
      <c r="X85" s="79">
        <v>0</v>
      </c>
      <c r="Y85" s="79">
        <v>0</v>
      </c>
      <c r="Z85" s="79">
        <v>0</v>
      </c>
      <c r="AA85" s="79">
        <v>0</v>
      </c>
      <c r="AB85" s="79">
        <v>0</v>
      </c>
      <c r="AC85" s="79">
        <v>0</v>
      </c>
      <c r="AD85" s="79">
        <v>0</v>
      </c>
      <c r="AE85" s="79">
        <v>0</v>
      </c>
      <c r="AF85" s="79">
        <v>0</v>
      </c>
      <c r="AG85" s="79">
        <v>0</v>
      </c>
      <c r="AH85" s="79">
        <v>0</v>
      </c>
      <c r="AI85" s="79">
        <v>0</v>
      </c>
      <c r="AJ85" s="79">
        <v>0</v>
      </c>
      <c r="AK85" s="79">
        <v>0</v>
      </c>
      <c r="AL85" s="79">
        <v>0</v>
      </c>
      <c r="AM85" s="79">
        <f t="shared" si="1"/>
        <v>0</v>
      </c>
      <c r="AP85" s="45"/>
    </row>
    <row r="86" spans="1:42" ht="33" customHeight="1">
      <c r="A86" s="276">
        <v>221</v>
      </c>
      <c r="B86" s="55" t="s">
        <v>104</v>
      </c>
      <c r="C86" s="80" t="s">
        <v>729</v>
      </c>
      <c r="D86" s="79">
        <v>0</v>
      </c>
      <c r="E86" s="79">
        <v>0</v>
      </c>
      <c r="F86" s="79">
        <v>0</v>
      </c>
      <c r="G86" s="79">
        <v>47525.81</v>
      </c>
      <c r="H86" s="79">
        <v>0</v>
      </c>
      <c r="I86" s="79">
        <v>0</v>
      </c>
      <c r="J86" s="79">
        <v>0</v>
      </c>
      <c r="K86" s="79">
        <v>0</v>
      </c>
      <c r="L86" s="79">
        <v>0</v>
      </c>
      <c r="M86" s="79">
        <v>0</v>
      </c>
      <c r="N86" s="79">
        <v>0</v>
      </c>
      <c r="O86" s="79">
        <v>0</v>
      </c>
      <c r="P86" s="79">
        <v>0</v>
      </c>
      <c r="Q86" s="79">
        <v>0</v>
      </c>
      <c r="R86" s="79">
        <v>0</v>
      </c>
      <c r="S86" s="79">
        <v>0</v>
      </c>
      <c r="T86" s="79">
        <v>0</v>
      </c>
      <c r="U86" s="79">
        <v>0</v>
      </c>
      <c r="V86" s="79">
        <v>0</v>
      </c>
      <c r="W86" s="79">
        <v>0</v>
      </c>
      <c r="X86" s="79">
        <v>0</v>
      </c>
      <c r="Y86" s="79">
        <v>0</v>
      </c>
      <c r="Z86" s="79">
        <v>0</v>
      </c>
      <c r="AA86" s="79">
        <v>0</v>
      </c>
      <c r="AB86" s="79">
        <v>0</v>
      </c>
      <c r="AC86" s="79">
        <v>0</v>
      </c>
      <c r="AD86" s="79">
        <v>0</v>
      </c>
      <c r="AE86" s="79">
        <v>0</v>
      </c>
      <c r="AF86" s="79">
        <v>0</v>
      </c>
      <c r="AG86" s="79">
        <v>0</v>
      </c>
      <c r="AH86" s="79">
        <v>0</v>
      </c>
      <c r="AI86" s="79">
        <v>0</v>
      </c>
      <c r="AJ86" s="79">
        <v>0</v>
      </c>
      <c r="AK86" s="79">
        <v>0</v>
      </c>
      <c r="AL86" s="79">
        <v>0</v>
      </c>
      <c r="AM86" s="79">
        <f t="shared" si="1"/>
        <v>47525.81</v>
      </c>
      <c r="AP86" s="45"/>
    </row>
    <row r="87" spans="1:42" ht="33" customHeight="1">
      <c r="A87" s="276">
        <v>222</v>
      </c>
      <c r="B87" s="55" t="s">
        <v>105</v>
      </c>
      <c r="C87" s="56" t="s">
        <v>687</v>
      </c>
      <c r="D87" s="79">
        <v>0</v>
      </c>
      <c r="E87" s="79">
        <v>0</v>
      </c>
      <c r="F87" s="79">
        <v>2204142.36</v>
      </c>
      <c r="G87" s="79">
        <v>33116.700000000004</v>
      </c>
      <c r="H87" s="79">
        <v>0</v>
      </c>
      <c r="I87" s="79">
        <v>50</v>
      </c>
      <c r="J87" s="79">
        <v>34300</v>
      </c>
      <c r="K87" s="79">
        <v>0</v>
      </c>
      <c r="L87" s="79">
        <v>0</v>
      </c>
      <c r="M87" s="79">
        <v>0</v>
      </c>
      <c r="N87" s="79">
        <v>0</v>
      </c>
      <c r="O87" s="79">
        <v>0</v>
      </c>
      <c r="P87" s="79">
        <v>0</v>
      </c>
      <c r="Q87" s="79">
        <v>0</v>
      </c>
      <c r="R87" s="79">
        <v>0</v>
      </c>
      <c r="S87" s="79">
        <v>0</v>
      </c>
      <c r="T87" s="79">
        <v>0</v>
      </c>
      <c r="U87" s="79">
        <v>0</v>
      </c>
      <c r="V87" s="79">
        <v>0</v>
      </c>
      <c r="W87" s="79">
        <v>0</v>
      </c>
      <c r="X87" s="79">
        <v>0</v>
      </c>
      <c r="Y87" s="79">
        <v>0</v>
      </c>
      <c r="Z87" s="79">
        <v>0</v>
      </c>
      <c r="AA87" s="79">
        <v>0</v>
      </c>
      <c r="AB87" s="79">
        <v>0</v>
      </c>
      <c r="AC87" s="79">
        <v>0</v>
      </c>
      <c r="AD87" s="79">
        <v>0</v>
      </c>
      <c r="AE87" s="79">
        <v>0</v>
      </c>
      <c r="AF87" s="79">
        <v>0</v>
      </c>
      <c r="AG87" s="79">
        <v>0</v>
      </c>
      <c r="AH87" s="79">
        <v>0</v>
      </c>
      <c r="AI87" s="79">
        <v>0</v>
      </c>
      <c r="AJ87" s="79">
        <v>0</v>
      </c>
      <c r="AK87" s="79">
        <v>0</v>
      </c>
      <c r="AL87" s="79">
        <v>0</v>
      </c>
      <c r="AM87" s="79">
        <f t="shared" si="1"/>
        <v>2271609.06</v>
      </c>
      <c r="AP87" s="45"/>
    </row>
    <row r="88" spans="1:42" ht="33" customHeight="1">
      <c r="A88" s="276">
        <v>223</v>
      </c>
      <c r="B88" s="55" t="s">
        <v>106</v>
      </c>
      <c r="C88" s="56" t="s">
        <v>687</v>
      </c>
      <c r="D88" s="79">
        <v>0</v>
      </c>
      <c r="E88" s="79">
        <v>0</v>
      </c>
      <c r="F88" s="79">
        <v>0</v>
      </c>
      <c r="G88" s="79">
        <v>753</v>
      </c>
      <c r="H88" s="79">
        <v>0</v>
      </c>
      <c r="I88" s="79">
        <v>0</v>
      </c>
      <c r="J88" s="79">
        <v>0</v>
      </c>
      <c r="K88" s="79">
        <v>0</v>
      </c>
      <c r="L88" s="79">
        <v>0</v>
      </c>
      <c r="M88" s="79">
        <v>0</v>
      </c>
      <c r="N88" s="79">
        <v>0</v>
      </c>
      <c r="O88" s="79">
        <v>0</v>
      </c>
      <c r="P88" s="79">
        <v>0</v>
      </c>
      <c r="Q88" s="79">
        <v>0</v>
      </c>
      <c r="R88" s="79">
        <v>0</v>
      </c>
      <c r="S88" s="79">
        <v>0</v>
      </c>
      <c r="T88" s="79">
        <v>0</v>
      </c>
      <c r="U88" s="79">
        <v>0</v>
      </c>
      <c r="V88" s="79">
        <v>0</v>
      </c>
      <c r="W88" s="79">
        <v>0</v>
      </c>
      <c r="X88" s="79">
        <v>0</v>
      </c>
      <c r="Y88" s="79">
        <v>0</v>
      </c>
      <c r="Z88" s="79">
        <v>0</v>
      </c>
      <c r="AA88" s="79">
        <v>0</v>
      </c>
      <c r="AB88" s="79">
        <v>0</v>
      </c>
      <c r="AC88" s="79">
        <v>0</v>
      </c>
      <c r="AD88" s="79">
        <v>0</v>
      </c>
      <c r="AE88" s="79">
        <v>0</v>
      </c>
      <c r="AF88" s="79">
        <v>0</v>
      </c>
      <c r="AG88" s="79">
        <v>0</v>
      </c>
      <c r="AH88" s="79">
        <v>0</v>
      </c>
      <c r="AI88" s="79">
        <v>0</v>
      </c>
      <c r="AJ88" s="79">
        <v>0</v>
      </c>
      <c r="AK88" s="79">
        <v>0</v>
      </c>
      <c r="AL88" s="79">
        <v>0</v>
      </c>
      <c r="AM88" s="79">
        <f t="shared" si="1"/>
        <v>753</v>
      </c>
      <c r="AP88" s="45"/>
    </row>
    <row r="89" spans="1:42" ht="33" customHeight="1">
      <c r="A89" s="277">
        <v>224</v>
      </c>
      <c r="B89" s="55" t="s">
        <v>107</v>
      </c>
      <c r="C89" s="80" t="s">
        <v>681</v>
      </c>
      <c r="D89" s="79">
        <v>0</v>
      </c>
      <c r="E89" s="79">
        <v>0</v>
      </c>
      <c r="F89" s="79">
        <v>0</v>
      </c>
      <c r="G89" s="79">
        <v>70</v>
      </c>
      <c r="H89" s="79">
        <v>0</v>
      </c>
      <c r="I89" s="79">
        <v>0</v>
      </c>
      <c r="J89" s="79">
        <v>0</v>
      </c>
      <c r="K89" s="79">
        <v>0</v>
      </c>
      <c r="L89" s="79">
        <v>0</v>
      </c>
      <c r="M89" s="79">
        <v>0</v>
      </c>
      <c r="N89" s="79">
        <v>0</v>
      </c>
      <c r="O89" s="79">
        <v>0</v>
      </c>
      <c r="P89" s="79">
        <v>0</v>
      </c>
      <c r="Q89" s="79">
        <v>0</v>
      </c>
      <c r="R89" s="79">
        <v>0</v>
      </c>
      <c r="S89" s="79">
        <v>0</v>
      </c>
      <c r="T89" s="79">
        <v>0</v>
      </c>
      <c r="U89" s="79">
        <v>0</v>
      </c>
      <c r="V89" s="79">
        <v>0</v>
      </c>
      <c r="W89" s="79">
        <v>0</v>
      </c>
      <c r="X89" s="79">
        <v>0</v>
      </c>
      <c r="Y89" s="79">
        <v>0</v>
      </c>
      <c r="Z89" s="79">
        <v>0</v>
      </c>
      <c r="AA89" s="79">
        <v>0</v>
      </c>
      <c r="AB89" s="79">
        <v>0</v>
      </c>
      <c r="AC89" s="79">
        <v>0</v>
      </c>
      <c r="AD89" s="79">
        <v>0</v>
      </c>
      <c r="AE89" s="79">
        <v>0</v>
      </c>
      <c r="AF89" s="79">
        <v>0</v>
      </c>
      <c r="AG89" s="79">
        <v>0</v>
      </c>
      <c r="AH89" s="79">
        <v>0</v>
      </c>
      <c r="AI89" s="79">
        <v>0</v>
      </c>
      <c r="AJ89" s="79">
        <v>0</v>
      </c>
      <c r="AK89" s="79">
        <v>0</v>
      </c>
      <c r="AL89" s="79">
        <v>0</v>
      </c>
      <c r="AM89" s="79">
        <f t="shared" si="1"/>
        <v>70</v>
      </c>
      <c r="AP89" s="45"/>
    </row>
    <row r="90" spans="1:42" ht="33" customHeight="1">
      <c r="A90" s="278">
        <v>225</v>
      </c>
      <c r="B90" s="55" t="s">
        <v>108</v>
      </c>
      <c r="C90" s="56" t="s">
        <v>730</v>
      </c>
      <c r="D90" s="79">
        <v>0</v>
      </c>
      <c r="E90" s="79">
        <v>0</v>
      </c>
      <c r="F90" s="79">
        <v>0</v>
      </c>
      <c r="G90" s="79">
        <v>0</v>
      </c>
      <c r="H90" s="79">
        <v>0</v>
      </c>
      <c r="I90" s="79">
        <v>0</v>
      </c>
      <c r="J90" s="79">
        <v>0</v>
      </c>
      <c r="K90" s="79">
        <v>0</v>
      </c>
      <c r="L90" s="79">
        <v>0</v>
      </c>
      <c r="M90" s="79">
        <v>0</v>
      </c>
      <c r="N90" s="79">
        <v>0</v>
      </c>
      <c r="O90" s="79">
        <v>0</v>
      </c>
      <c r="P90" s="79">
        <v>0</v>
      </c>
      <c r="Q90" s="79">
        <v>0</v>
      </c>
      <c r="R90" s="79">
        <v>0</v>
      </c>
      <c r="S90" s="79">
        <v>0</v>
      </c>
      <c r="T90" s="79">
        <v>0</v>
      </c>
      <c r="U90" s="79">
        <v>0</v>
      </c>
      <c r="V90" s="79">
        <v>0</v>
      </c>
      <c r="W90" s="79">
        <v>0</v>
      </c>
      <c r="X90" s="79">
        <v>0</v>
      </c>
      <c r="Y90" s="79">
        <v>0</v>
      </c>
      <c r="Z90" s="79">
        <v>0</v>
      </c>
      <c r="AA90" s="79">
        <v>0</v>
      </c>
      <c r="AB90" s="79">
        <v>0</v>
      </c>
      <c r="AC90" s="79">
        <v>0</v>
      </c>
      <c r="AD90" s="79">
        <v>0</v>
      </c>
      <c r="AE90" s="79">
        <v>0</v>
      </c>
      <c r="AF90" s="79">
        <v>0</v>
      </c>
      <c r="AG90" s="79">
        <v>0</v>
      </c>
      <c r="AH90" s="79">
        <v>0</v>
      </c>
      <c r="AI90" s="79">
        <v>0</v>
      </c>
      <c r="AJ90" s="79">
        <v>0</v>
      </c>
      <c r="AK90" s="79">
        <v>0</v>
      </c>
      <c r="AL90" s="79">
        <v>0</v>
      </c>
      <c r="AM90" s="79">
        <f t="shared" si="1"/>
        <v>0</v>
      </c>
      <c r="AP90" s="45"/>
    </row>
    <row r="91" spans="1:42" ht="33" customHeight="1">
      <c r="A91" s="276">
        <v>226</v>
      </c>
      <c r="B91" s="55" t="s">
        <v>109</v>
      </c>
      <c r="C91" s="56" t="s">
        <v>681</v>
      </c>
      <c r="D91" s="79">
        <v>0</v>
      </c>
      <c r="E91" s="79">
        <v>0</v>
      </c>
      <c r="F91" s="79">
        <v>0</v>
      </c>
      <c r="G91" s="79">
        <v>0</v>
      </c>
      <c r="H91" s="79">
        <v>0</v>
      </c>
      <c r="I91" s="79">
        <v>0</v>
      </c>
      <c r="J91" s="79">
        <v>0</v>
      </c>
      <c r="K91" s="79">
        <v>0</v>
      </c>
      <c r="L91" s="79">
        <v>0</v>
      </c>
      <c r="M91" s="79">
        <v>0</v>
      </c>
      <c r="N91" s="79">
        <v>0</v>
      </c>
      <c r="O91" s="79">
        <v>0</v>
      </c>
      <c r="P91" s="79">
        <v>0</v>
      </c>
      <c r="Q91" s="79">
        <v>0</v>
      </c>
      <c r="R91" s="79">
        <v>0</v>
      </c>
      <c r="S91" s="79">
        <v>0</v>
      </c>
      <c r="T91" s="79">
        <v>0</v>
      </c>
      <c r="U91" s="79">
        <v>0</v>
      </c>
      <c r="V91" s="79">
        <v>0</v>
      </c>
      <c r="W91" s="79">
        <v>0</v>
      </c>
      <c r="X91" s="79">
        <v>0</v>
      </c>
      <c r="Y91" s="79">
        <v>0</v>
      </c>
      <c r="Z91" s="79">
        <v>0</v>
      </c>
      <c r="AA91" s="79">
        <v>0</v>
      </c>
      <c r="AB91" s="79">
        <v>0</v>
      </c>
      <c r="AC91" s="79">
        <v>0</v>
      </c>
      <c r="AD91" s="79">
        <v>0</v>
      </c>
      <c r="AE91" s="79">
        <v>0</v>
      </c>
      <c r="AF91" s="79">
        <v>0</v>
      </c>
      <c r="AG91" s="79">
        <v>0</v>
      </c>
      <c r="AH91" s="79">
        <v>0</v>
      </c>
      <c r="AI91" s="79">
        <v>0</v>
      </c>
      <c r="AJ91" s="79">
        <v>0</v>
      </c>
      <c r="AK91" s="79">
        <v>0</v>
      </c>
      <c r="AL91" s="79">
        <v>0</v>
      </c>
      <c r="AM91" s="79">
        <f t="shared" si="1"/>
        <v>0</v>
      </c>
      <c r="AP91" s="45"/>
    </row>
    <row r="92" spans="1:42" ht="33" customHeight="1">
      <c r="A92" s="54">
        <v>227</v>
      </c>
      <c r="B92" s="55" t="s">
        <v>110</v>
      </c>
      <c r="C92" s="56" t="s">
        <v>682</v>
      </c>
      <c r="D92" s="79">
        <v>0</v>
      </c>
      <c r="E92" s="79">
        <v>0</v>
      </c>
      <c r="F92" s="79">
        <v>0</v>
      </c>
      <c r="G92" s="79">
        <v>0</v>
      </c>
      <c r="H92" s="79">
        <v>0</v>
      </c>
      <c r="I92" s="79">
        <v>0</v>
      </c>
      <c r="J92" s="79">
        <v>0</v>
      </c>
      <c r="K92" s="79">
        <v>0</v>
      </c>
      <c r="L92" s="79">
        <v>0</v>
      </c>
      <c r="M92" s="79">
        <v>0</v>
      </c>
      <c r="N92" s="79">
        <v>0</v>
      </c>
      <c r="O92" s="79">
        <v>0</v>
      </c>
      <c r="P92" s="79">
        <v>0</v>
      </c>
      <c r="Q92" s="79">
        <v>0</v>
      </c>
      <c r="R92" s="79">
        <v>0</v>
      </c>
      <c r="S92" s="79">
        <v>0</v>
      </c>
      <c r="T92" s="79">
        <v>0</v>
      </c>
      <c r="U92" s="79">
        <v>0</v>
      </c>
      <c r="V92" s="79">
        <v>0</v>
      </c>
      <c r="W92" s="79">
        <v>0</v>
      </c>
      <c r="X92" s="79">
        <v>0</v>
      </c>
      <c r="Y92" s="79">
        <v>0</v>
      </c>
      <c r="Z92" s="79">
        <v>0</v>
      </c>
      <c r="AA92" s="79">
        <v>0</v>
      </c>
      <c r="AB92" s="79">
        <v>0</v>
      </c>
      <c r="AC92" s="79">
        <v>0</v>
      </c>
      <c r="AD92" s="79">
        <v>0</v>
      </c>
      <c r="AE92" s="79">
        <v>0</v>
      </c>
      <c r="AF92" s="79">
        <v>0</v>
      </c>
      <c r="AG92" s="79">
        <v>0</v>
      </c>
      <c r="AH92" s="79">
        <v>0</v>
      </c>
      <c r="AI92" s="79">
        <v>0</v>
      </c>
      <c r="AJ92" s="79">
        <v>0</v>
      </c>
      <c r="AK92" s="79">
        <v>0</v>
      </c>
      <c r="AL92" s="79">
        <v>0</v>
      </c>
      <c r="AM92" s="79">
        <f t="shared" si="1"/>
        <v>0</v>
      </c>
      <c r="AP92" s="45"/>
    </row>
    <row r="93" spans="1:42" ht="33" customHeight="1">
      <c r="A93" s="276">
        <v>234</v>
      </c>
      <c r="B93" s="55" t="s">
        <v>648</v>
      </c>
      <c r="C93" s="80" t="s">
        <v>684</v>
      </c>
      <c r="D93" s="79">
        <v>0</v>
      </c>
      <c r="E93" s="79">
        <v>0</v>
      </c>
      <c r="F93" s="79">
        <v>219275.57</v>
      </c>
      <c r="G93" s="79">
        <v>230</v>
      </c>
      <c r="H93" s="79">
        <v>0</v>
      </c>
      <c r="I93" s="79">
        <v>0</v>
      </c>
      <c r="J93" s="79">
        <v>0</v>
      </c>
      <c r="K93" s="79">
        <v>0</v>
      </c>
      <c r="L93" s="79">
        <v>0</v>
      </c>
      <c r="M93" s="79">
        <v>0</v>
      </c>
      <c r="N93" s="79">
        <v>0</v>
      </c>
      <c r="O93" s="79">
        <v>0</v>
      </c>
      <c r="P93" s="79">
        <v>0</v>
      </c>
      <c r="Q93" s="79">
        <v>0</v>
      </c>
      <c r="R93" s="79">
        <v>0</v>
      </c>
      <c r="S93" s="79">
        <v>0</v>
      </c>
      <c r="T93" s="79">
        <v>0</v>
      </c>
      <c r="U93" s="79">
        <v>0</v>
      </c>
      <c r="V93" s="79">
        <v>0</v>
      </c>
      <c r="W93" s="79">
        <v>0</v>
      </c>
      <c r="X93" s="79">
        <v>0</v>
      </c>
      <c r="Y93" s="79">
        <v>0</v>
      </c>
      <c r="Z93" s="79">
        <v>0</v>
      </c>
      <c r="AA93" s="79">
        <v>0</v>
      </c>
      <c r="AB93" s="79">
        <v>0</v>
      </c>
      <c r="AC93" s="79">
        <v>0</v>
      </c>
      <c r="AD93" s="79">
        <v>0</v>
      </c>
      <c r="AE93" s="79">
        <v>0</v>
      </c>
      <c r="AF93" s="79">
        <v>0</v>
      </c>
      <c r="AG93" s="79">
        <v>0</v>
      </c>
      <c r="AH93" s="79">
        <v>0</v>
      </c>
      <c r="AI93" s="79">
        <v>0</v>
      </c>
      <c r="AJ93" s="79">
        <v>0</v>
      </c>
      <c r="AK93" s="79">
        <v>0</v>
      </c>
      <c r="AL93" s="79">
        <v>0</v>
      </c>
      <c r="AM93" s="79">
        <f t="shared" si="1"/>
        <v>219505.57</v>
      </c>
      <c r="AP93" s="45"/>
    </row>
    <row r="94" spans="1:42" ht="33" customHeight="1">
      <c r="A94" s="54">
        <v>243</v>
      </c>
      <c r="B94" s="55" t="s">
        <v>111</v>
      </c>
      <c r="C94" s="56" t="s">
        <v>684</v>
      </c>
      <c r="D94" s="79">
        <v>0</v>
      </c>
      <c r="E94" s="79">
        <v>0</v>
      </c>
      <c r="F94" s="79">
        <v>0</v>
      </c>
      <c r="G94" s="79">
        <v>0</v>
      </c>
      <c r="H94" s="79">
        <v>0</v>
      </c>
      <c r="I94" s="79">
        <v>0</v>
      </c>
      <c r="J94" s="79">
        <v>0</v>
      </c>
      <c r="K94" s="79">
        <v>0</v>
      </c>
      <c r="L94" s="79">
        <v>0</v>
      </c>
      <c r="M94" s="79">
        <v>0</v>
      </c>
      <c r="N94" s="79">
        <v>0</v>
      </c>
      <c r="O94" s="79">
        <v>0</v>
      </c>
      <c r="P94" s="79">
        <v>0</v>
      </c>
      <c r="Q94" s="79">
        <v>0</v>
      </c>
      <c r="R94" s="79">
        <v>0</v>
      </c>
      <c r="S94" s="79">
        <v>0</v>
      </c>
      <c r="T94" s="79">
        <v>0</v>
      </c>
      <c r="U94" s="79">
        <v>0</v>
      </c>
      <c r="V94" s="79">
        <v>0</v>
      </c>
      <c r="W94" s="79">
        <v>0</v>
      </c>
      <c r="X94" s="79">
        <v>0</v>
      </c>
      <c r="Y94" s="79">
        <v>0</v>
      </c>
      <c r="Z94" s="79">
        <v>0</v>
      </c>
      <c r="AA94" s="79">
        <v>0</v>
      </c>
      <c r="AB94" s="79">
        <v>0</v>
      </c>
      <c r="AC94" s="79">
        <v>0</v>
      </c>
      <c r="AD94" s="79">
        <v>0</v>
      </c>
      <c r="AE94" s="79">
        <v>0</v>
      </c>
      <c r="AF94" s="79">
        <v>0</v>
      </c>
      <c r="AG94" s="79">
        <v>0</v>
      </c>
      <c r="AH94" s="79">
        <v>0</v>
      </c>
      <c r="AI94" s="79">
        <v>0</v>
      </c>
      <c r="AJ94" s="79">
        <v>0</v>
      </c>
      <c r="AK94" s="79">
        <v>0</v>
      </c>
      <c r="AL94" s="79">
        <v>0</v>
      </c>
      <c r="AM94" s="79">
        <f t="shared" si="1"/>
        <v>0</v>
      </c>
      <c r="AP94" s="45"/>
    </row>
    <row r="95" spans="1:42" ht="33" customHeight="1">
      <c r="A95" s="276">
        <v>244</v>
      </c>
      <c r="B95" s="55" t="s">
        <v>112</v>
      </c>
      <c r="C95" s="56" t="s">
        <v>688</v>
      </c>
      <c r="D95" s="79">
        <v>0</v>
      </c>
      <c r="E95" s="79">
        <v>0</v>
      </c>
      <c r="F95" s="79">
        <v>0</v>
      </c>
      <c r="G95" s="79">
        <v>0</v>
      </c>
      <c r="H95" s="79">
        <v>0</v>
      </c>
      <c r="I95" s="79">
        <v>50</v>
      </c>
      <c r="J95" s="79">
        <v>0</v>
      </c>
      <c r="K95" s="79">
        <v>0</v>
      </c>
      <c r="L95" s="79">
        <v>0</v>
      </c>
      <c r="M95" s="79">
        <v>0</v>
      </c>
      <c r="N95" s="79">
        <v>0</v>
      </c>
      <c r="O95" s="79">
        <v>0</v>
      </c>
      <c r="P95" s="79">
        <v>0</v>
      </c>
      <c r="Q95" s="79">
        <v>0</v>
      </c>
      <c r="R95" s="79">
        <v>0</v>
      </c>
      <c r="S95" s="79">
        <v>0</v>
      </c>
      <c r="T95" s="79">
        <v>0</v>
      </c>
      <c r="U95" s="79">
        <v>0</v>
      </c>
      <c r="V95" s="79">
        <v>0</v>
      </c>
      <c r="W95" s="79">
        <v>0</v>
      </c>
      <c r="X95" s="79">
        <v>0</v>
      </c>
      <c r="Y95" s="79">
        <v>0</v>
      </c>
      <c r="Z95" s="79">
        <v>0</v>
      </c>
      <c r="AA95" s="79">
        <v>0</v>
      </c>
      <c r="AB95" s="79">
        <v>0</v>
      </c>
      <c r="AC95" s="79">
        <v>0</v>
      </c>
      <c r="AD95" s="79">
        <v>0</v>
      </c>
      <c r="AE95" s="79">
        <v>0</v>
      </c>
      <c r="AF95" s="79">
        <v>0</v>
      </c>
      <c r="AG95" s="79">
        <v>0</v>
      </c>
      <c r="AH95" s="79">
        <v>0</v>
      </c>
      <c r="AI95" s="79">
        <v>0</v>
      </c>
      <c r="AJ95" s="79">
        <v>0</v>
      </c>
      <c r="AK95" s="79">
        <v>0</v>
      </c>
      <c r="AL95" s="79">
        <v>0</v>
      </c>
      <c r="AM95" s="79">
        <f t="shared" si="1"/>
        <v>50</v>
      </c>
      <c r="AP95" s="45"/>
    </row>
    <row r="96" spans="1:42" ht="33" customHeight="1">
      <c r="A96" s="276">
        <v>245</v>
      </c>
      <c r="B96" s="55" t="s">
        <v>113</v>
      </c>
      <c r="C96" s="56" t="s">
        <v>688</v>
      </c>
      <c r="D96" s="79">
        <v>0</v>
      </c>
      <c r="E96" s="79">
        <v>0</v>
      </c>
      <c r="F96" s="79">
        <v>0</v>
      </c>
      <c r="G96" s="79">
        <v>0</v>
      </c>
      <c r="H96" s="79">
        <v>0</v>
      </c>
      <c r="I96" s="79">
        <v>0</v>
      </c>
      <c r="J96" s="79">
        <v>0</v>
      </c>
      <c r="K96" s="79">
        <v>0</v>
      </c>
      <c r="L96" s="79">
        <v>0</v>
      </c>
      <c r="M96" s="79">
        <v>0</v>
      </c>
      <c r="N96" s="79">
        <v>0</v>
      </c>
      <c r="O96" s="79">
        <v>0</v>
      </c>
      <c r="P96" s="79">
        <v>0</v>
      </c>
      <c r="Q96" s="79">
        <v>0</v>
      </c>
      <c r="R96" s="79">
        <v>0</v>
      </c>
      <c r="S96" s="79">
        <v>0</v>
      </c>
      <c r="T96" s="79">
        <v>0</v>
      </c>
      <c r="U96" s="79">
        <v>0</v>
      </c>
      <c r="V96" s="79">
        <v>0</v>
      </c>
      <c r="W96" s="79">
        <v>0</v>
      </c>
      <c r="X96" s="79">
        <v>0</v>
      </c>
      <c r="Y96" s="79">
        <v>0</v>
      </c>
      <c r="Z96" s="79">
        <v>0</v>
      </c>
      <c r="AA96" s="79">
        <v>0</v>
      </c>
      <c r="AB96" s="79">
        <v>0</v>
      </c>
      <c r="AC96" s="79">
        <v>0</v>
      </c>
      <c r="AD96" s="79">
        <v>0</v>
      </c>
      <c r="AE96" s="79">
        <v>0</v>
      </c>
      <c r="AF96" s="79">
        <v>0</v>
      </c>
      <c r="AG96" s="79">
        <v>0</v>
      </c>
      <c r="AH96" s="79">
        <v>0</v>
      </c>
      <c r="AI96" s="79">
        <v>0</v>
      </c>
      <c r="AJ96" s="79">
        <v>0</v>
      </c>
      <c r="AK96" s="79">
        <v>0</v>
      </c>
      <c r="AL96" s="79">
        <v>0</v>
      </c>
      <c r="AM96" s="79">
        <f t="shared" si="1"/>
        <v>0</v>
      </c>
      <c r="AP96" s="45"/>
    </row>
    <row r="97" spans="1:42" ht="33" customHeight="1">
      <c r="A97" s="276">
        <v>249</v>
      </c>
      <c r="B97" s="55" t="s">
        <v>114</v>
      </c>
      <c r="C97" s="56" t="s">
        <v>686</v>
      </c>
      <c r="D97" s="79">
        <v>0</v>
      </c>
      <c r="E97" s="79">
        <v>0</v>
      </c>
      <c r="F97" s="79">
        <v>0</v>
      </c>
      <c r="G97" s="79">
        <v>108</v>
      </c>
      <c r="H97" s="79">
        <v>0</v>
      </c>
      <c r="I97" s="79">
        <v>475.94</v>
      </c>
      <c r="J97" s="79">
        <v>0</v>
      </c>
      <c r="K97" s="79">
        <v>0</v>
      </c>
      <c r="L97" s="79">
        <v>737.85</v>
      </c>
      <c r="M97" s="79">
        <v>0</v>
      </c>
      <c r="N97" s="79">
        <v>0</v>
      </c>
      <c r="O97" s="79">
        <v>0</v>
      </c>
      <c r="P97" s="79">
        <v>0</v>
      </c>
      <c r="Q97" s="79">
        <v>0</v>
      </c>
      <c r="R97" s="79">
        <v>0</v>
      </c>
      <c r="S97" s="79">
        <v>0</v>
      </c>
      <c r="T97" s="79">
        <v>0</v>
      </c>
      <c r="U97" s="79">
        <v>0</v>
      </c>
      <c r="V97" s="79">
        <v>0</v>
      </c>
      <c r="W97" s="79">
        <v>0</v>
      </c>
      <c r="X97" s="79">
        <v>0</v>
      </c>
      <c r="Y97" s="79">
        <v>0</v>
      </c>
      <c r="Z97" s="79">
        <v>0</v>
      </c>
      <c r="AA97" s="79">
        <v>0</v>
      </c>
      <c r="AB97" s="79">
        <v>0</v>
      </c>
      <c r="AC97" s="79">
        <v>0</v>
      </c>
      <c r="AD97" s="79">
        <v>0</v>
      </c>
      <c r="AE97" s="79">
        <v>0</v>
      </c>
      <c r="AF97" s="79">
        <v>0</v>
      </c>
      <c r="AG97" s="79">
        <v>0</v>
      </c>
      <c r="AH97" s="79">
        <v>0</v>
      </c>
      <c r="AI97" s="79">
        <v>0</v>
      </c>
      <c r="AJ97" s="79">
        <v>0</v>
      </c>
      <c r="AK97" s="79">
        <v>0</v>
      </c>
      <c r="AL97" s="79">
        <v>0</v>
      </c>
      <c r="AM97" s="79">
        <f t="shared" si="1"/>
        <v>1321.79</v>
      </c>
      <c r="AP97" s="45"/>
    </row>
    <row r="98" spans="1:42" ht="33" customHeight="1">
      <c r="A98" s="276">
        <v>251</v>
      </c>
      <c r="B98" s="55" t="s">
        <v>115</v>
      </c>
      <c r="C98" s="56" t="s">
        <v>686</v>
      </c>
      <c r="D98" s="79">
        <v>0</v>
      </c>
      <c r="E98" s="79">
        <v>0</v>
      </c>
      <c r="F98" s="79">
        <v>0</v>
      </c>
      <c r="G98" s="79">
        <v>0</v>
      </c>
      <c r="H98" s="79">
        <v>0</v>
      </c>
      <c r="I98" s="79">
        <v>0</v>
      </c>
      <c r="J98" s="79">
        <v>0</v>
      </c>
      <c r="K98" s="79">
        <v>0</v>
      </c>
      <c r="L98" s="79">
        <v>0</v>
      </c>
      <c r="M98" s="79">
        <v>0</v>
      </c>
      <c r="N98" s="79">
        <v>0</v>
      </c>
      <c r="O98" s="79">
        <v>0</v>
      </c>
      <c r="P98" s="79">
        <v>0</v>
      </c>
      <c r="Q98" s="79">
        <v>0</v>
      </c>
      <c r="R98" s="79">
        <v>0</v>
      </c>
      <c r="S98" s="79">
        <v>0</v>
      </c>
      <c r="T98" s="79">
        <v>0</v>
      </c>
      <c r="U98" s="79">
        <v>0</v>
      </c>
      <c r="V98" s="79">
        <v>0</v>
      </c>
      <c r="W98" s="79">
        <v>0</v>
      </c>
      <c r="X98" s="79">
        <v>0</v>
      </c>
      <c r="Y98" s="79">
        <v>0</v>
      </c>
      <c r="Z98" s="79">
        <v>0</v>
      </c>
      <c r="AA98" s="79">
        <v>0</v>
      </c>
      <c r="AB98" s="79">
        <v>0</v>
      </c>
      <c r="AC98" s="79">
        <v>0</v>
      </c>
      <c r="AD98" s="79">
        <v>0</v>
      </c>
      <c r="AE98" s="79">
        <v>0</v>
      </c>
      <c r="AF98" s="79">
        <v>0</v>
      </c>
      <c r="AG98" s="79">
        <v>0</v>
      </c>
      <c r="AH98" s="79">
        <v>0</v>
      </c>
      <c r="AI98" s="79">
        <v>0</v>
      </c>
      <c r="AJ98" s="79">
        <v>0</v>
      </c>
      <c r="AK98" s="79">
        <v>0</v>
      </c>
      <c r="AL98" s="79">
        <v>0</v>
      </c>
      <c r="AM98" s="79">
        <f t="shared" si="1"/>
        <v>0</v>
      </c>
      <c r="AP98" s="45"/>
    </row>
    <row r="99" spans="1:42" ht="33" customHeight="1">
      <c r="A99" s="276">
        <v>253</v>
      </c>
      <c r="B99" s="55" t="s">
        <v>116</v>
      </c>
      <c r="C99" s="56" t="s">
        <v>730</v>
      </c>
      <c r="D99" s="79">
        <v>0</v>
      </c>
      <c r="E99" s="79">
        <v>211020.26</v>
      </c>
      <c r="F99" s="79">
        <v>0</v>
      </c>
      <c r="G99" s="79">
        <v>0</v>
      </c>
      <c r="H99" s="79">
        <v>0</v>
      </c>
      <c r="I99" s="79">
        <v>0</v>
      </c>
      <c r="J99" s="79">
        <v>0</v>
      </c>
      <c r="K99" s="79">
        <v>0</v>
      </c>
      <c r="L99" s="79">
        <v>0</v>
      </c>
      <c r="M99" s="79">
        <v>0</v>
      </c>
      <c r="N99" s="79">
        <v>0</v>
      </c>
      <c r="O99" s="79">
        <v>0</v>
      </c>
      <c r="P99" s="79">
        <v>0</v>
      </c>
      <c r="Q99" s="79">
        <v>0</v>
      </c>
      <c r="R99" s="79">
        <v>0</v>
      </c>
      <c r="S99" s="79">
        <v>0</v>
      </c>
      <c r="T99" s="79">
        <v>0</v>
      </c>
      <c r="U99" s="79">
        <v>0</v>
      </c>
      <c r="V99" s="79">
        <v>0</v>
      </c>
      <c r="W99" s="79">
        <v>0</v>
      </c>
      <c r="X99" s="79">
        <v>0</v>
      </c>
      <c r="Y99" s="79">
        <v>0</v>
      </c>
      <c r="Z99" s="79">
        <v>0</v>
      </c>
      <c r="AA99" s="79">
        <v>0</v>
      </c>
      <c r="AB99" s="79">
        <v>0</v>
      </c>
      <c r="AC99" s="79">
        <v>0</v>
      </c>
      <c r="AD99" s="79">
        <v>0</v>
      </c>
      <c r="AE99" s="79">
        <v>0</v>
      </c>
      <c r="AF99" s="79">
        <v>0</v>
      </c>
      <c r="AG99" s="79">
        <v>0</v>
      </c>
      <c r="AH99" s="79">
        <v>0</v>
      </c>
      <c r="AI99" s="79">
        <v>0</v>
      </c>
      <c r="AJ99" s="79">
        <v>0</v>
      </c>
      <c r="AK99" s="79">
        <v>0</v>
      </c>
      <c r="AL99" s="79">
        <v>0</v>
      </c>
      <c r="AM99" s="79">
        <f t="shared" si="1"/>
        <v>211020.26</v>
      </c>
      <c r="AP99" s="45"/>
    </row>
    <row r="100" spans="1:42" ht="33" customHeight="1">
      <c r="A100" s="276">
        <v>254</v>
      </c>
      <c r="B100" s="55" t="s">
        <v>117</v>
      </c>
      <c r="C100" s="56" t="s">
        <v>681</v>
      </c>
      <c r="D100" s="79">
        <v>0</v>
      </c>
      <c r="E100" s="79">
        <v>0</v>
      </c>
      <c r="F100" s="79">
        <v>0</v>
      </c>
      <c r="G100" s="79">
        <v>0</v>
      </c>
      <c r="H100" s="79">
        <v>0</v>
      </c>
      <c r="I100" s="79">
        <v>0</v>
      </c>
      <c r="J100" s="79">
        <v>0</v>
      </c>
      <c r="K100" s="79">
        <v>0</v>
      </c>
      <c r="L100" s="79">
        <v>0</v>
      </c>
      <c r="M100" s="79">
        <v>0</v>
      </c>
      <c r="N100" s="79">
        <v>0</v>
      </c>
      <c r="O100" s="79">
        <v>0</v>
      </c>
      <c r="P100" s="79">
        <v>0</v>
      </c>
      <c r="Q100" s="79">
        <v>0</v>
      </c>
      <c r="R100" s="79">
        <v>0</v>
      </c>
      <c r="S100" s="79">
        <v>0</v>
      </c>
      <c r="T100" s="79">
        <v>0</v>
      </c>
      <c r="U100" s="79">
        <v>0</v>
      </c>
      <c r="V100" s="79">
        <v>0</v>
      </c>
      <c r="W100" s="79">
        <v>0</v>
      </c>
      <c r="X100" s="79">
        <v>0</v>
      </c>
      <c r="Y100" s="79">
        <v>0</v>
      </c>
      <c r="Z100" s="79">
        <v>0</v>
      </c>
      <c r="AA100" s="79">
        <v>0</v>
      </c>
      <c r="AB100" s="79">
        <v>0</v>
      </c>
      <c r="AC100" s="79">
        <v>0</v>
      </c>
      <c r="AD100" s="79">
        <v>0</v>
      </c>
      <c r="AE100" s="79">
        <v>0</v>
      </c>
      <c r="AF100" s="79">
        <v>0</v>
      </c>
      <c r="AG100" s="79">
        <v>0</v>
      </c>
      <c r="AH100" s="79">
        <v>0</v>
      </c>
      <c r="AI100" s="79">
        <v>0</v>
      </c>
      <c r="AJ100" s="79">
        <v>0</v>
      </c>
      <c r="AK100" s="79">
        <v>0</v>
      </c>
      <c r="AL100" s="79">
        <v>0</v>
      </c>
      <c r="AM100" s="79">
        <f t="shared" si="1"/>
        <v>0</v>
      </c>
      <c r="AP100" s="45"/>
    </row>
    <row r="101" spans="1:42" ht="33" customHeight="1">
      <c r="A101" s="54">
        <v>265</v>
      </c>
      <c r="B101" s="55" t="s">
        <v>118</v>
      </c>
      <c r="C101" s="80" t="s">
        <v>682</v>
      </c>
      <c r="D101" s="79">
        <v>0</v>
      </c>
      <c r="E101" s="79">
        <v>0</v>
      </c>
      <c r="F101" s="79">
        <v>0</v>
      </c>
      <c r="G101" s="79">
        <v>0</v>
      </c>
      <c r="H101" s="79">
        <v>0</v>
      </c>
      <c r="I101" s="79">
        <v>0</v>
      </c>
      <c r="J101" s="79">
        <v>0</v>
      </c>
      <c r="K101" s="79">
        <v>0</v>
      </c>
      <c r="L101" s="79">
        <v>0</v>
      </c>
      <c r="M101" s="79">
        <v>0</v>
      </c>
      <c r="N101" s="79">
        <v>0</v>
      </c>
      <c r="O101" s="79">
        <v>0</v>
      </c>
      <c r="P101" s="79">
        <v>0</v>
      </c>
      <c r="Q101" s="79">
        <v>0</v>
      </c>
      <c r="R101" s="79">
        <v>0</v>
      </c>
      <c r="S101" s="79">
        <v>0</v>
      </c>
      <c r="T101" s="79">
        <v>0</v>
      </c>
      <c r="U101" s="79">
        <v>0</v>
      </c>
      <c r="V101" s="79">
        <v>0</v>
      </c>
      <c r="W101" s="79">
        <v>0</v>
      </c>
      <c r="X101" s="79">
        <v>0</v>
      </c>
      <c r="Y101" s="79">
        <v>0</v>
      </c>
      <c r="Z101" s="79">
        <v>0</v>
      </c>
      <c r="AA101" s="79">
        <v>0</v>
      </c>
      <c r="AB101" s="79">
        <v>0</v>
      </c>
      <c r="AC101" s="79">
        <v>0</v>
      </c>
      <c r="AD101" s="79">
        <v>0</v>
      </c>
      <c r="AE101" s="79">
        <v>0</v>
      </c>
      <c r="AF101" s="79">
        <v>0</v>
      </c>
      <c r="AG101" s="79">
        <v>0</v>
      </c>
      <c r="AH101" s="79">
        <v>0</v>
      </c>
      <c r="AI101" s="79">
        <v>0</v>
      </c>
      <c r="AJ101" s="79">
        <v>0</v>
      </c>
      <c r="AK101" s="79">
        <v>0</v>
      </c>
      <c r="AL101" s="79">
        <v>0</v>
      </c>
      <c r="AM101" s="79">
        <f t="shared" si="1"/>
        <v>0</v>
      </c>
      <c r="AP101" s="45"/>
    </row>
    <row r="102" spans="1:42" ht="33" customHeight="1">
      <c r="A102" s="276">
        <v>266</v>
      </c>
      <c r="B102" s="55" t="s">
        <v>1373</v>
      </c>
      <c r="C102" s="56" t="s">
        <v>682</v>
      </c>
      <c r="D102" s="79">
        <v>0</v>
      </c>
      <c r="E102" s="79">
        <v>0</v>
      </c>
      <c r="F102" s="79">
        <v>0</v>
      </c>
      <c r="G102" s="79">
        <v>0</v>
      </c>
      <c r="H102" s="79">
        <v>0</v>
      </c>
      <c r="I102" s="79">
        <v>0</v>
      </c>
      <c r="J102" s="79">
        <v>0</v>
      </c>
      <c r="K102" s="79">
        <v>0</v>
      </c>
      <c r="L102" s="79">
        <v>0</v>
      </c>
      <c r="M102" s="79">
        <v>0</v>
      </c>
      <c r="N102" s="79">
        <v>0</v>
      </c>
      <c r="O102" s="79">
        <v>0</v>
      </c>
      <c r="P102" s="79">
        <v>0</v>
      </c>
      <c r="Q102" s="79">
        <v>0</v>
      </c>
      <c r="R102" s="79">
        <v>0</v>
      </c>
      <c r="S102" s="79">
        <v>0</v>
      </c>
      <c r="T102" s="79">
        <v>0</v>
      </c>
      <c r="U102" s="79">
        <v>0</v>
      </c>
      <c r="V102" s="79">
        <v>0</v>
      </c>
      <c r="W102" s="79">
        <v>0</v>
      </c>
      <c r="X102" s="79">
        <v>0</v>
      </c>
      <c r="Y102" s="79">
        <v>0</v>
      </c>
      <c r="Z102" s="79">
        <v>0</v>
      </c>
      <c r="AA102" s="79">
        <v>0</v>
      </c>
      <c r="AB102" s="79">
        <v>0</v>
      </c>
      <c r="AC102" s="79">
        <v>0</v>
      </c>
      <c r="AD102" s="79">
        <v>0</v>
      </c>
      <c r="AE102" s="79">
        <v>0</v>
      </c>
      <c r="AF102" s="79">
        <v>0</v>
      </c>
      <c r="AG102" s="79">
        <v>0</v>
      </c>
      <c r="AH102" s="79">
        <v>0</v>
      </c>
      <c r="AI102" s="79">
        <v>0</v>
      </c>
      <c r="AJ102" s="79">
        <v>0</v>
      </c>
      <c r="AK102" s="79">
        <v>0</v>
      </c>
      <c r="AL102" s="79">
        <v>0</v>
      </c>
      <c r="AM102" s="79">
        <f t="shared" si="1"/>
        <v>0</v>
      </c>
      <c r="AP102" s="45"/>
    </row>
    <row r="103" spans="1:42" ht="33" customHeight="1">
      <c r="A103" s="54">
        <v>267</v>
      </c>
      <c r="B103" s="55" t="s">
        <v>119</v>
      </c>
      <c r="C103" s="56" t="s">
        <v>682</v>
      </c>
      <c r="D103" s="79">
        <v>0</v>
      </c>
      <c r="E103" s="79">
        <v>0</v>
      </c>
      <c r="F103" s="79">
        <v>0</v>
      </c>
      <c r="G103" s="79">
        <v>0</v>
      </c>
      <c r="H103" s="79">
        <v>0</v>
      </c>
      <c r="I103" s="79">
        <v>0</v>
      </c>
      <c r="J103" s="79">
        <v>0</v>
      </c>
      <c r="K103" s="79">
        <v>0</v>
      </c>
      <c r="L103" s="79">
        <v>0</v>
      </c>
      <c r="M103" s="79">
        <v>0</v>
      </c>
      <c r="N103" s="79">
        <v>0</v>
      </c>
      <c r="O103" s="79">
        <v>0</v>
      </c>
      <c r="P103" s="79">
        <v>0</v>
      </c>
      <c r="Q103" s="79">
        <v>0</v>
      </c>
      <c r="R103" s="79">
        <v>0</v>
      </c>
      <c r="S103" s="79">
        <v>0</v>
      </c>
      <c r="T103" s="79">
        <v>0</v>
      </c>
      <c r="U103" s="79">
        <v>0</v>
      </c>
      <c r="V103" s="79">
        <v>0</v>
      </c>
      <c r="W103" s="79">
        <v>0</v>
      </c>
      <c r="X103" s="79">
        <v>0</v>
      </c>
      <c r="Y103" s="79">
        <v>0</v>
      </c>
      <c r="Z103" s="79">
        <v>0</v>
      </c>
      <c r="AA103" s="79">
        <v>0</v>
      </c>
      <c r="AB103" s="79">
        <v>0</v>
      </c>
      <c r="AC103" s="79">
        <v>0</v>
      </c>
      <c r="AD103" s="79">
        <v>0</v>
      </c>
      <c r="AE103" s="79">
        <v>0</v>
      </c>
      <c r="AF103" s="79">
        <v>0</v>
      </c>
      <c r="AG103" s="79">
        <v>0</v>
      </c>
      <c r="AH103" s="79">
        <v>0</v>
      </c>
      <c r="AI103" s="79">
        <v>0</v>
      </c>
      <c r="AJ103" s="79">
        <v>0</v>
      </c>
      <c r="AK103" s="79">
        <v>0</v>
      </c>
      <c r="AL103" s="79">
        <v>0</v>
      </c>
      <c r="AM103" s="79">
        <f t="shared" si="1"/>
        <v>0</v>
      </c>
      <c r="AP103" s="45"/>
    </row>
    <row r="104" spans="1:42" ht="33" customHeight="1">
      <c r="A104" s="54">
        <v>268</v>
      </c>
      <c r="B104" s="55" t="s">
        <v>120</v>
      </c>
      <c r="C104" s="56" t="s">
        <v>682</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0</v>
      </c>
      <c r="T104" s="79">
        <v>0</v>
      </c>
      <c r="U104" s="79">
        <v>0</v>
      </c>
      <c r="V104" s="79">
        <v>0</v>
      </c>
      <c r="W104" s="79">
        <v>0</v>
      </c>
      <c r="X104" s="79">
        <v>0</v>
      </c>
      <c r="Y104" s="79">
        <v>0</v>
      </c>
      <c r="Z104" s="79">
        <v>0</v>
      </c>
      <c r="AA104" s="79">
        <v>0</v>
      </c>
      <c r="AB104" s="79">
        <v>0</v>
      </c>
      <c r="AC104" s="79">
        <v>0</v>
      </c>
      <c r="AD104" s="79">
        <v>0</v>
      </c>
      <c r="AE104" s="79">
        <v>0</v>
      </c>
      <c r="AF104" s="79">
        <v>0</v>
      </c>
      <c r="AG104" s="79">
        <v>0</v>
      </c>
      <c r="AH104" s="79">
        <v>0</v>
      </c>
      <c r="AI104" s="79">
        <v>0</v>
      </c>
      <c r="AJ104" s="79">
        <v>0</v>
      </c>
      <c r="AK104" s="79">
        <v>0</v>
      </c>
      <c r="AL104" s="79">
        <v>0</v>
      </c>
      <c r="AM104" s="79">
        <f t="shared" si="1"/>
        <v>0</v>
      </c>
      <c r="AP104" s="45"/>
    </row>
    <row r="105" spans="1:42" ht="33" customHeight="1">
      <c r="A105" s="276">
        <v>269</v>
      </c>
      <c r="B105" s="55" t="s">
        <v>121</v>
      </c>
      <c r="C105" s="56" t="s">
        <v>682</v>
      </c>
      <c r="D105" s="79">
        <v>0</v>
      </c>
      <c r="E105" s="79">
        <v>0</v>
      </c>
      <c r="F105" s="79">
        <v>946088.8</v>
      </c>
      <c r="G105" s="79">
        <v>0</v>
      </c>
      <c r="H105" s="79">
        <v>0</v>
      </c>
      <c r="I105" s="79">
        <v>0</v>
      </c>
      <c r="J105" s="79">
        <v>0</v>
      </c>
      <c r="K105" s="79">
        <v>0</v>
      </c>
      <c r="L105" s="79">
        <v>0</v>
      </c>
      <c r="M105" s="79">
        <v>0</v>
      </c>
      <c r="N105" s="79">
        <v>0</v>
      </c>
      <c r="O105" s="79">
        <v>0</v>
      </c>
      <c r="P105" s="79">
        <v>0</v>
      </c>
      <c r="Q105" s="79">
        <v>0</v>
      </c>
      <c r="R105" s="79">
        <v>0</v>
      </c>
      <c r="S105" s="79">
        <v>0</v>
      </c>
      <c r="T105" s="79">
        <v>0</v>
      </c>
      <c r="U105" s="79">
        <v>0</v>
      </c>
      <c r="V105" s="79">
        <v>0</v>
      </c>
      <c r="W105" s="79">
        <v>0</v>
      </c>
      <c r="X105" s="79">
        <v>0</v>
      </c>
      <c r="Y105" s="79">
        <v>0</v>
      </c>
      <c r="Z105" s="79">
        <v>0</v>
      </c>
      <c r="AA105" s="79">
        <v>0</v>
      </c>
      <c r="AB105" s="79">
        <v>0</v>
      </c>
      <c r="AC105" s="79">
        <v>0</v>
      </c>
      <c r="AD105" s="79">
        <v>0</v>
      </c>
      <c r="AE105" s="79">
        <v>0</v>
      </c>
      <c r="AF105" s="79">
        <v>0</v>
      </c>
      <c r="AG105" s="79">
        <v>0</v>
      </c>
      <c r="AH105" s="79">
        <v>0</v>
      </c>
      <c r="AI105" s="79">
        <v>0</v>
      </c>
      <c r="AJ105" s="79">
        <v>0</v>
      </c>
      <c r="AK105" s="79">
        <v>0</v>
      </c>
      <c r="AL105" s="79">
        <v>0</v>
      </c>
      <c r="AM105" s="79">
        <f t="shared" si="1"/>
        <v>946088.8</v>
      </c>
      <c r="AP105" s="45"/>
    </row>
    <row r="106" spans="1:42" ht="33" customHeight="1">
      <c r="A106" s="276">
        <v>270</v>
      </c>
      <c r="B106" s="55" t="s">
        <v>122</v>
      </c>
      <c r="C106" s="80" t="s">
        <v>682</v>
      </c>
      <c r="D106" s="79">
        <v>0</v>
      </c>
      <c r="E106" s="79">
        <v>0</v>
      </c>
      <c r="F106" s="79">
        <v>0</v>
      </c>
      <c r="G106" s="79">
        <v>0</v>
      </c>
      <c r="H106" s="79">
        <v>0</v>
      </c>
      <c r="I106" s="79">
        <v>0</v>
      </c>
      <c r="J106" s="79">
        <v>0</v>
      </c>
      <c r="K106" s="79">
        <v>0</v>
      </c>
      <c r="L106" s="79">
        <v>0</v>
      </c>
      <c r="M106" s="79">
        <v>0</v>
      </c>
      <c r="N106" s="79">
        <v>0</v>
      </c>
      <c r="O106" s="79">
        <v>0</v>
      </c>
      <c r="P106" s="79">
        <v>0</v>
      </c>
      <c r="Q106" s="79">
        <v>0</v>
      </c>
      <c r="R106" s="79">
        <v>0</v>
      </c>
      <c r="S106" s="79">
        <v>0</v>
      </c>
      <c r="T106" s="79">
        <v>0</v>
      </c>
      <c r="U106" s="79">
        <v>0</v>
      </c>
      <c r="V106" s="79">
        <v>0</v>
      </c>
      <c r="W106" s="79">
        <v>0</v>
      </c>
      <c r="X106" s="79">
        <v>0</v>
      </c>
      <c r="Y106" s="79">
        <v>0</v>
      </c>
      <c r="Z106" s="79">
        <v>0</v>
      </c>
      <c r="AA106" s="79">
        <v>0</v>
      </c>
      <c r="AB106" s="79">
        <v>0</v>
      </c>
      <c r="AC106" s="79">
        <v>0</v>
      </c>
      <c r="AD106" s="79">
        <v>0</v>
      </c>
      <c r="AE106" s="79">
        <v>0</v>
      </c>
      <c r="AF106" s="79">
        <v>0</v>
      </c>
      <c r="AG106" s="79">
        <v>0</v>
      </c>
      <c r="AH106" s="79">
        <v>0</v>
      </c>
      <c r="AI106" s="79">
        <v>0</v>
      </c>
      <c r="AJ106" s="79">
        <v>0</v>
      </c>
      <c r="AK106" s="79">
        <v>0</v>
      </c>
      <c r="AL106" s="79">
        <v>0</v>
      </c>
      <c r="AM106" s="79">
        <f t="shared" si="1"/>
        <v>0</v>
      </c>
      <c r="AP106" s="45"/>
    </row>
    <row r="107" spans="1:42" ht="33" customHeight="1">
      <c r="A107" s="276">
        <v>271</v>
      </c>
      <c r="B107" s="55" t="s">
        <v>123</v>
      </c>
      <c r="C107" s="56" t="s">
        <v>682</v>
      </c>
      <c r="D107" s="79">
        <v>0</v>
      </c>
      <c r="E107" s="79">
        <v>0</v>
      </c>
      <c r="F107" s="79">
        <v>0</v>
      </c>
      <c r="G107" s="79">
        <v>573.80000000000007</v>
      </c>
      <c r="H107" s="79">
        <v>0</v>
      </c>
      <c r="I107" s="79">
        <v>0</v>
      </c>
      <c r="J107" s="79">
        <v>0</v>
      </c>
      <c r="K107" s="79">
        <v>0</v>
      </c>
      <c r="L107" s="79">
        <v>0</v>
      </c>
      <c r="M107" s="79">
        <v>0</v>
      </c>
      <c r="N107" s="79">
        <v>0</v>
      </c>
      <c r="O107" s="79">
        <v>0</v>
      </c>
      <c r="P107" s="79">
        <v>0</v>
      </c>
      <c r="Q107" s="79">
        <v>0</v>
      </c>
      <c r="R107" s="79">
        <v>0</v>
      </c>
      <c r="S107" s="79">
        <v>0</v>
      </c>
      <c r="T107" s="79">
        <v>0</v>
      </c>
      <c r="U107" s="79">
        <v>0</v>
      </c>
      <c r="V107" s="79">
        <v>0</v>
      </c>
      <c r="W107" s="79">
        <v>0</v>
      </c>
      <c r="X107" s="79">
        <v>0</v>
      </c>
      <c r="Y107" s="79">
        <v>0</v>
      </c>
      <c r="Z107" s="79">
        <v>0</v>
      </c>
      <c r="AA107" s="79">
        <v>0</v>
      </c>
      <c r="AB107" s="79">
        <v>0</v>
      </c>
      <c r="AC107" s="79">
        <v>0</v>
      </c>
      <c r="AD107" s="79">
        <v>0</v>
      </c>
      <c r="AE107" s="79">
        <v>0</v>
      </c>
      <c r="AF107" s="79">
        <v>0</v>
      </c>
      <c r="AG107" s="79">
        <v>0</v>
      </c>
      <c r="AH107" s="79">
        <v>0</v>
      </c>
      <c r="AI107" s="79">
        <v>0</v>
      </c>
      <c r="AJ107" s="79">
        <v>0</v>
      </c>
      <c r="AK107" s="79">
        <v>0</v>
      </c>
      <c r="AL107" s="79">
        <v>0</v>
      </c>
      <c r="AM107" s="79">
        <f t="shared" si="1"/>
        <v>573.80000000000007</v>
      </c>
      <c r="AP107" s="45"/>
    </row>
    <row r="108" spans="1:42" ht="33" customHeight="1">
      <c r="A108" s="54">
        <v>272</v>
      </c>
      <c r="B108" s="55" t="s">
        <v>124</v>
      </c>
      <c r="C108" s="80" t="s">
        <v>682</v>
      </c>
      <c r="D108" s="79">
        <v>0</v>
      </c>
      <c r="E108" s="79">
        <v>0</v>
      </c>
      <c r="F108" s="79">
        <v>0</v>
      </c>
      <c r="G108" s="79">
        <v>0</v>
      </c>
      <c r="H108" s="79">
        <v>0</v>
      </c>
      <c r="I108" s="79">
        <v>0</v>
      </c>
      <c r="J108" s="79">
        <v>0</v>
      </c>
      <c r="K108" s="79">
        <v>0</v>
      </c>
      <c r="L108" s="79">
        <v>0</v>
      </c>
      <c r="M108" s="79">
        <v>0</v>
      </c>
      <c r="N108" s="79">
        <v>0</v>
      </c>
      <c r="O108" s="79">
        <v>0</v>
      </c>
      <c r="P108" s="79">
        <v>0</v>
      </c>
      <c r="Q108" s="79">
        <v>0</v>
      </c>
      <c r="R108" s="79">
        <v>0</v>
      </c>
      <c r="S108" s="79">
        <v>0</v>
      </c>
      <c r="T108" s="79">
        <v>0</v>
      </c>
      <c r="U108" s="79">
        <v>0</v>
      </c>
      <c r="V108" s="79">
        <v>0</v>
      </c>
      <c r="W108" s="79">
        <v>0</v>
      </c>
      <c r="X108" s="79">
        <v>0</v>
      </c>
      <c r="Y108" s="79">
        <v>0</v>
      </c>
      <c r="Z108" s="79">
        <v>0</v>
      </c>
      <c r="AA108" s="79">
        <v>0</v>
      </c>
      <c r="AB108" s="79">
        <v>0</v>
      </c>
      <c r="AC108" s="79">
        <v>0</v>
      </c>
      <c r="AD108" s="79">
        <v>0</v>
      </c>
      <c r="AE108" s="79">
        <v>0</v>
      </c>
      <c r="AF108" s="79">
        <v>0</v>
      </c>
      <c r="AG108" s="79">
        <v>0</v>
      </c>
      <c r="AH108" s="79">
        <v>0</v>
      </c>
      <c r="AI108" s="79">
        <v>0</v>
      </c>
      <c r="AJ108" s="79">
        <v>0</v>
      </c>
      <c r="AK108" s="79">
        <v>0</v>
      </c>
      <c r="AL108" s="79">
        <v>0</v>
      </c>
      <c r="AM108" s="79">
        <f t="shared" si="1"/>
        <v>0</v>
      </c>
      <c r="AP108" s="45"/>
    </row>
    <row r="109" spans="1:42" ht="33" customHeight="1">
      <c r="A109" s="276">
        <v>273</v>
      </c>
      <c r="B109" s="55" t="s">
        <v>125</v>
      </c>
      <c r="C109" s="56" t="s">
        <v>682</v>
      </c>
      <c r="D109" s="79">
        <v>0</v>
      </c>
      <c r="E109" s="79">
        <v>0</v>
      </c>
      <c r="F109" s="79">
        <v>0</v>
      </c>
      <c r="G109" s="79">
        <v>0</v>
      </c>
      <c r="H109" s="79">
        <v>0</v>
      </c>
      <c r="I109" s="79">
        <v>0</v>
      </c>
      <c r="J109" s="79">
        <v>0</v>
      </c>
      <c r="K109" s="79">
        <v>0</v>
      </c>
      <c r="L109" s="79">
        <v>0</v>
      </c>
      <c r="M109" s="79">
        <v>0</v>
      </c>
      <c r="N109" s="79">
        <v>0</v>
      </c>
      <c r="O109" s="79">
        <v>0</v>
      </c>
      <c r="P109" s="79">
        <v>0</v>
      </c>
      <c r="Q109" s="79">
        <v>0</v>
      </c>
      <c r="R109" s="79">
        <v>0</v>
      </c>
      <c r="S109" s="79">
        <v>0</v>
      </c>
      <c r="T109" s="79">
        <v>0</v>
      </c>
      <c r="U109" s="79">
        <v>0</v>
      </c>
      <c r="V109" s="79">
        <v>0</v>
      </c>
      <c r="W109" s="79">
        <v>0</v>
      </c>
      <c r="X109" s="79">
        <v>0</v>
      </c>
      <c r="Y109" s="79">
        <v>0</v>
      </c>
      <c r="Z109" s="79">
        <v>0</v>
      </c>
      <c r="AA109" s="79">
        <v>0</v>
      </c>
      <c r="AB109" s="79">
        <v>0</v>
      </c>
      <c r="AC109" s="79">
        <v>0</v>
      </c>
      <c r="AD109" s="79">
        <v>0</v>
      </c>
      <c r="AE109" s="79">
        <v>0</v>
      </c>
      <c r="AF109" s="79">
        <v>0</v>
      </c>
      <c r="AG109" s="79">
        <v>0</v>
      </c>
      <c r="AH109" s="79">
        <v>0</v>
      </c>
      <c r="AI109" s="79">
        <v>0</v>
      </c>
      <c r="AJ109" s="79">
        <v>0</v>
      </c>
      <c r="AK109" s="79">
        <v>0</v>
      </c>
      <c r="AL109" s="79">
        <v>0</v>
      </c>
      <c r="AM109" s="79">
        <f t="shared" si="1"/>
        <v>0</v>
      </c>
      <c r="AP109" s="45"/>
    </row>
    <row r="110" spans="1:42" ht="33" customHeight="1">
      <c r="A110" s="54">
        <v>281</v>
      </c>
      <c r="B110" s="55" t="s">
        <v>126</v>
      </c>
      <c r="C110" s="56" t="s">
        <v>687</v>
      </c>
      <c r="D110" s="79">
        <v>0</v>
      </c>
      <c r="E110" s="79">
        <v>0</v>
      </c>
      <c r="F110" s="79">
        <v>0</v>
      </c>
      <c r="G110" s="79">
        <v>0</v>
      </c>
      <c r="H110" s="79">
        <v>0</v>
      </c>
      <c r="I110" s="79">
        <v>0</v>
      </c>
      <c r="J110" s="79">
        <v>0</v>
      </c>
      <c r="K110" s="79">
        <v>0</v>
      </c>
      <c r="L110" s="79">
        <v>0</v>
      </c>
      <c r="M110" s="79">
        <v>0</v>
      </c>
      <c r="N110" s="79">
        <v>0</v>
      </c>
      <c r="O110" s="79">
        <v>0</v>
      </c>
      <c r="P110" s="79">
        <v>0</v>
      </c>
      <c r="Q110" s="79">
        <v>0</v>
      </c>
      <c r="R110" s="79">
        <v>0</v>
      </c>
      <c r="S110" s="79">
        <v>0</v>
      </c>
      <c r="T110" s="79">
        <v>0</v>
      </c>
      <c r="U110" s="79">
        <v>0</v>
      </c>
      <c r="V110" s="79">
        <v>0</v>
      </c>
      <c r="W110" s="79">
        <v>0</v>
      </c>
      <c r="X110" s="79">
        <v>0</v>
      </c>
      <c r="Y110" s="79">
        <v>0</v>
      </c>
      <c r="Z110" s="79">
        <v>0</v>
      </c>
      <c r="AA110" s="79">
        <v>0</v>
      </c>
      <c r="AB110" s="79">
        <v>0</v>
      </c>
      <c r="AC110" s="79">
        <v>0</v>
      </c>
      <c r="AD110" s="79">
        <v>0</v>
      </c>
      <c r="AE110" s="79">
        <v>0</v>
      </c>
      <c r="AF110" s="79">
        <v>0</v>
      </c>
      <c r="AG110" s="79">
        <v>0</v>
      </c>
      <c r="AH110" s="79">
        <v>0</v>
      </c>
      <c r="AI110" s="79">
        <v>0</v>
      </c>
      <c r="AJ110" s="79">
        <v>0</v>
      </c>
      <c r="AK110" s="79">
        <v>0</v>
      </c>
      <c r="AL110" s="79">
        <v>0</v>
      </c>
      <c r="AM110" s="79">
        <f t="shared" si="1"/>
        <v>0</v>
      </c>
      <c r="AP110" s="45"/>
    </row>
    <row r="111" spans="1:42" ht="33" customHeight="1">
      <c r="A111" s="276">
        <v>283</v>
      </c>
      <c r="B111" s="55" t="s">
        <v>127</v>
      </c>
      <c r="C111" s="56" t="s">
        <v>682</v>
      </c>
      <c r="D111" s="79">
        <v>0</v>
      </c>
      <c r="E111" s="79">
        <v>0</v>
      </c>
      <c r="F111" s="79">
        <v>114923.52</v>
      </c>
      <c r="G111" s="79">
        <v>7496489.7099999981</v>
      </c>
      <c r="H111" s="79">
        <v>0</v>
      </c>
      <c r="I111" s="79">
        <v>0</v>
      </c>
      <c r="J111" s="79">
        <v>149.22</v>
      </c>
      <c r="K111" s="79">
        <v>0</v>
      </c>
      <c r="L111" s="79">
        <v>0</v>
      </c>
      <c r="M111" s="79">
        <v>0</v>
      </c>
      <c r="N111" s="79">
        <v>0</v>
      </c>
      <c r="O111" s="79">
        <v>0</v>
      </c>
      <c r="P111" s="79">
        <v>0</v>
      </c>
      <c r="Q111" s="79">
        <v>0</v>
      </c>
      <c r="R111" s="79">
        <v>0</v>
      </c>
      <c r="S111" s="79">
        <v>0</v>
      </c>
      <c r="T111" s="79">
        <v>0</v>
      </c>
      <c r="U111" s="79">
        <v>0</v>
      </c>
      <c r="V111" s="79">
        <v>0</v>
      </c>
      <c r="W111" s="79">
        <v>0</v>
      </c>
      <c r="X111" s="79">
        <v>0</v>
      </c>
      <c r="Y111" s="79">
        <v>0</v>
      </c>
      <c r="Z111" s="79">
        <v>0</v>
      </c>
      <c r="AA111" s="79">
        <v>0</v>
      </c>
      <c r="AB111" s="79">
        <v>0</v>
      </c>
      <c r="AC111" s="79">
        <v>0</v>
      </c>
      <c r="AD111" s="79">
        <v>0</v>
      </c>
      <c r="AE111" s="79">
        <v>0</v>
      </c>
      <c r="AF111" s="79">
        <v>0</v>
      </c>
      <c r="AG111" s="79">
        <v>0</v>
      </c>
      <c r="AH111" s="79">
        <v>0</v>
      </c>
      <c r="AI111" s="79">
        <v>0</v>
      </c>
      <c r="AJ111" s="79">
        <v>0</v>
      </c>
      <c r="AK111" s="79">
        <v>0</v>
      </c>
      <c r="AL111" s="79">
        <v>0</v>
      </c>
      <c r="AM111" s="79">
        <f t="shared" si="1"/>
        <v>7611562.4499999974</v>
      </c>
      <c r="AP111" s="45"/>
    </row>
    <row r="112" spans="1:42" ht="33" customHeight="1">
      <c r="A112" s="276">
        <v>287</v>
      </c>
      <c r="B112" s="55" t="s">
        <v>128</v>
      </c>
      <c r="C112" s="80" t="s">
        <v>730</v>
      </c>
      <c r="D112" s="79">
        <v>0</v>
      </c>
      <c r="E112" s="79">
        <v>0</v>
      </c>
      <c r="F112" s="79">
        <v>0</v>
      </c>
      <c r="G112" s="79">
        <v>2417300.6</v>
      </c>
      <c r="H112" s="79">
        <v>0</v>
      </c>
      <c r="I112" s="79">
        <v>50</v>
      </c>
      <c r="J112" s="79">
        <v>0</v>
      </c>
      <c r="K112" s="79">
        <v>0</v>
      </c>
      <c r="L112" s="79">
        <v>0</v>
      </c>
      <c r="M112" s="79">
        <v>0</v>
      </c>
      <c r="N112" s="79">
        <v>0</v>
      </c>
      <c r="O112" s="79">
        <v>0</v>
      </c>
      <c r="P112" s="79">
        <v>0</v>
      </c>
      <c r="Q112" s="79">
        <v>1925547.1</v>
      </c>
      <c r="R112" s="79">
        <v>0</v>
      </c>
      <c r="S112" s="79">
        <v>0</v>
      </c>
      <c r="T112" s="79">
        <v>0</v>
      </c>
      <c r="U112" s="79">
        <v>0</v>
      </c>
      <c r="V112" s="79">
        <v>1608715.4200000002</v>
      </c>
      <c r="W112" s="79">
        <v>0</v>
      </c>
      <c r="X112" s="79">
        <v>0</v>
      </c>
      <c r="Y112" s="79">
        <v>0</v>
      </c>
      <c r="Z112" s="79">
        <v>0</v>
      </c>
      <c r="AA112" s="79">
        <v>0</v>
      </c>
      <c r="AB112" s="79">
        <v>4686340.4000000004</v>
      </c>
      <c r="AC112" s="79">
        <v>0</v>
      </c>
      <c r="AD112" s="79">
        <v>0</v>
      </c>
      <c r="AE112" s="79">
        <v>0</v>
      </c>
      <c r="AF112" s="79">
        <v>0</v>
      </c>
      <c r="AG112" s="79">
        <v>0</v>
      </c>
      <c r="AH112" s="79">
        <v>0</v>
      </c>
      <c r="AI112" s="79">
        <v>0</v>
      </c>
      <c r="AJ112" s="79">
        <v>0</v>
      </c>
      <c r="AK112" s="79">
        <v>0</v>
      </c>
      <c r="AL112" s="79">
        <v>0</v>
      </c>
      <c r="AM112" s="79">
        <f t="shared" si="1"/>
        <v>10637953.52</v>
      </c>
      <c r="AP112" s="45"/>
    </row>
    <row r="113" spans="1:42" ht="33" customHeight="1">
      <c r="A113" s="276">
        <v>288</v>
      </c>
      <c r="B113" s="55" t="s">
        <v>129</v>
      </c>
      <c r="C113" s="80" t="s">
        <v>729</v>
      </c>
      <c r="D113" s="79">
        <v>0</v>
      </c>
      <c r="E113" s="79">
        <v>0</v>
      </c>
      <c r="F113" s="79">
        <v>0</v>
      </c>
      <c r="G113" s="79">
        <v>0</v>
      </c>
      <c r="H113" s="79">
        <v>0</v>
      </c>
      <c r="I113" s="79">
        <v>0</v>
      </c>
      <c r="J113" s="79">
        <v>0</v>
      </c>
      <c r="K113" s="79">
        <v>0</v>
      </c>
      <c r="L113" s="79">
        <v>0</v>
      </c>
      <c r="M113" s="79">
        <v>0</v>
      </c>
      <c r="N113" s="79">
        <v>0</v>
      </c>
      <c r="O113" s="79">
        <v>0</v>
      </c>
      <c r="P113" s="79">
        <v>0</v>
      </c>
      <c r="Q113" s="79">
        <v>0</v>
      </c>
      <c r="R113" s="79">
        <v>0</v>
      </c>
      <c r="S113" s="79">
        <v>0</v>
      </c>
      <c r="T113" s="79">
        <v>0</v>
      </c>
      <c r="U113" s="79">
        <v>0</v>
      </c>
      <c r="V113" s="79">
        <v>0</v>
      </c>
      <c r="W113" s="79">
        <v>0</v>
      </c>
      <c r="X113" s="79">
        <v>0</v>
      </c>
      <c r="Y113" s="79">
        <v>0</v>
      </c>
      <c r="Z113" s="79">
        <v>0</v>
      </c>
      <c r="AA113" s="79">
        <v>0</v>
      </c>
      <c r="AB113" s="79">
        <v>0</v>
      </c>
      <c r="AC113" s="79">
        <v>0</v>
      </c>
      <c r="AD113" s="79">
        <v>0</v>
      </c>
      <c r="AE113" s="79">
        <v>0</v>
      </c>
      <c r="AF113" s="79">
        <v>0</v>
      </c>
      <c r="AG113" s="79">
        <v>0</v>
      </c>
      <c r="AH113" s="79">
        <v>0</v>
      </c>
      <c r="AI113" s="79">
        <v>0</v>
      </c>
      <c r="AJ113" s="79">
        <v>0</v>
      </c>
      <c r="AK113" s="79">
        <v>0</v>
      </c>
      <c r="AL113" s="79">
        <v>0</v>
      </c>
      <c r="AM113" s="79">
        <f t="shared" si="1"/>
        <v>0</v>
      </c>
      <c r="AP113" s="45"/>
    </row>
    <row r="114" spans="1:42" ht="33" customHeight="1">
      <c r="A114" s="276">
        <v>290</v>
      </c>
      <c r="B114" s="55" t="s">
        <v>130</v>
      </c>
      <c r="C114" s="80" t="s">
        <v>682</v>
      </c>
      <c r="D114" s="79">
        <v>0</v>
      </c>
      <c r="E114" s="79">
        <v>5993.74</v>
      </c>
      <c r="F114" s="79">
        <v>0</v>
      </c>
      <c r="G114" s="79">
        <v>468258.78</v>
      </c>
      <c r="H114" s="79">
        <v>0</v>
      </c>
      <c r="I114" s="79">
        <v>0</v>
      </c>
      <c r="J114" s="79">
        <v>0</v>
      </c>
      <c r="K114" s="79">
        <v>0</v>
      </c>
      <c r="L114" s="79">
        <v>0</v>
      </c>
      <c r="M114" s="79">
        <v>0</v>
      </c>
      <c r="N114" s="79">
        <v>0</v>
      </c>
      <c r="O114" s="79">
        <v>0</v>
      </c>
      <c r="P114" s="79">
        <v>0</v>
      </c>
      <c r="Q114" s="79">
        <v>21054</v>
      </c>
      <c r="R114" s="79">
        <v>0</v>
      </c>
      <c r="S114" s="79">
        <v>0</v>
      </c>
      <c r="T114" s="79">
        <v>0</v>
      </c>
      <c r="U114" s="79">
        <v>0</v>
      </c>
      <c r="V114" s="79">
        <v>0</v>
      </c>
      <c r="W114" s="79">
        <v>0</v>
      </c>
      <c r="X114" s="79">
        <v>0</v>
      </c>
      <c r="Y114" s="79">
        <v>0</v>
      </c>
      <c r="Z114" s="79">
        <v>0</v>
      </c>
      <c r="AA114" s="79">
        <v>0</v>
      </c>
      <c r="AB114" s="79">
        <v>0</v>
      </c>
      <c r="AC114" s="79">
        <v>0</v>
      </c>
      <c r="AD114" s="79">
        <v>0</v>
      </c>
      <c r="AE114" s="79">
        <v>0</v>
      </c>
      <c r="AF114" s="79">
        <v>0</v>
      </c>
      <c r="AG114" s="79">
        <v>0</v>
      </c>
      <c r="AH114" s="79">
        <v>0</v>
      </c>
      <c r="AI114" s="79">
        <v>0</v>
      </c>
      <c r="AJ114" s="79">
        <v>0</v>
      </c>
      <c r="AK114" s="79">
        <v>0</v>
      </c>
      <c r="AL114" s="79">
        <v>0</v>
      </c>
      <c r="AM114" s="79">
        <f t="shared" si="1"/>
        <v>495306.52</v>
      </c>
      <c r="AP114" s="45"/>
    </row>
    <row r="115" spans="1:42" ht="33" customHeight="1">
      <c r="A115" s="276">
        <v>291</v>
      </c>
      <c r="B115" s="55" t="s">
        <v>131</v>
      </c>
      <c r="C115" s="80" t="s">
        <v>687</v>
      </c>
      <c r="D115" s="79">
        <v>0</v>
      </c>
      <c r="E115" s="79">
        <v>0</v>
      </c>
      <c r="F115" s="79">
        <v>65485195.700000003</v>
      </c>
      <c r="G115" s="79">
        <v>135317.56</v>
      </c>
      <c r="H115" s="79">
        <v>0</v>
      </c>
      <c r="I115" s="79">
        <v>50</v>
      </c>
      <c r="J115" s="79">
        <v>80000</v>
      </c>
      <c r="K115" s="79">
        <v>0</v>
      </c>
      <c r="L115" s="79">
        <v>0</v>
      </c>
      <c r="M115" s="79">
        <v>0</v>
      </c>
      <c r="N115" s="79">
        <v>0</v>
      </c>
      <c r="O115" s="79">
        <v>0</v>
      </c>
      <c r="P115" s="79">
        <v>0</v>
      </c>
      <c r="Q115" s="79">
        <v>0</v>
      </c>
      <c r="R115" s="79">
        <v>0</v>
      </c>
      <c r="S115" s="79">
        <v>0</v>
      </c>
      <c r="T115" s="79">
        <v>0</v>
      </c>
      <c r="U115" s="79">
        <v>0</v>
      </c>
      <c r="V115" s="79">
        <v>0</v>
      </c>
      <c r="W115" s="79">
        <v>0</v>
      </c>
      <c r="X115" s="79">
        <v>0</v>
      </c>
      <c r="Y115" s="79">
        <v>0</v>
      </c>
      <c r="Z115" s="79">
        <v>0</v>
      </c>
      <c r="AA115" s="79">
        <v>0</v>
      </c>
      <c r="AB115" s="79">
        <v>100842000</v>
      </c>
      <c r="AC115" s="79">
        <v>0</v>
      </c>
      <c r="AD115" s="79">
        <v>0</v>
      </c>
      <c r="AE115" s="79">
        <v>0</v>
      </c>
      <c r="AF115" s="79">
        <v>0</v>
      </c>
      <c r="AG115" s="79">
        <v>0</v>
      </c>
      <c r="AH115" s="79">
        <v>0</v>
      </c>
      <c r="AI115" s="79">
        <v>0</v>
      </c>
      <c r="AJ115" s="79">
        <v>0</v>
      </c>
      <c r="AK115" s="79">
        <v>0</v>
      </c>
      <c r="AL115" s="79">
        <v>0</v>
      </c>
      <c r="AM115" s="79">
        <f t="shared" si="1"/>
        <v>166542563.25999999</v>
      </c>
      <c r="AP115" s="45"/>
    </row>
    <row r="116" spans="1:42" ht="33" customHeight="1">
      <c r="A116" s="276">
        <v>292</v>
      </c>
      <c r="B116" s="55" t="s">
        <v>132</v>
      </c>
      <c r="C116" s="80" t="s">
        <v>686</v>
      </c>
      <c r="D116" s="79">
        <v>0</v>
      </c>
      <c r="E116" s="79">
        <v>0</v>
      </c>
      <c r="F116" s="79">
        <v>3820</v>
      </c>
      <c r="G116" s="79">
        <v>2788</v>
      </c>
      <c r="H116" s="79">
        <v>0</v>
      </c>
      <c r="I116" s="79">
        <v>0</v>
      </c>
      <c r="J116" s="79">
        <v>0</v>
      </c>
      <c r="K116" s="79">
        <v>0</v>
      </c>
      <c r="L116" s="79">
        <v>0</v>
      </c>
      <c r="M116" s="79">
        <v>0</v>
      </c>
      <c r="N116" s="79">
        <v>0</v>
      </c>
      <c r="O116" s="79">
        <v>0</v>
      </c>
      <c r="P116" s="79">
        <v>0</v>
      </c>
      <c r="Q116" s="79">
        <v>0</v>
      </c>
      <c r="R116" s="79">
        <v>0</v>
      </c>
      <c r="S116" s="79">
        <v>0</v>
      </c>
      <c r="T116" s="79">
        <v>0</v>
      </c>
      <c r="U116" s="79">
        <v>0</v>
      </c>
      <c r="V116" s="79">
        <v>0</v>
      </c>
      <c r="W116" s="79">
        <v>0</v>
      </c>
      <c r="X116" s="79">
        <v>0</v>
      </c>
      <c r="Y116" s="79">
        <v>0</v>
      </c>
      <c r="Z116" s="79">
        <v>0</v>
      </c>
      <c r="AA116" s="79">
        <v>0</v>
      </c>
      <c r="AB116" s="79">
        <v>0</v>
      </c>
      <c r="AC116" s="79">
        <v>0</v>
      </c>
      <c r="AD116" s="79">
        <v>0</v>
      </c>
      <c r="AE116" s="79">
        <v>0</v>
      </c>
      <c r="AF116" s="79">
        <v>0</v>
      </c>
      <c r="AG116" s="79">
        <v>0</v>
      </c>
      <c r="AH116" s="79">
        <v>0</v>
      </c>
      <c r="AI116" s="79">
        <v>0</v>
      </c>
      <c r="AJ116" s="79">
        <v>0</v>
      </c>
      <c r="AK116" s="79">
        <v>0</v>
      </c>
      <c r="AL116" s="79">
        <v>0</v>
      </c>
      <c r="AM116" s="79">
        <f t="shared" si="1"/>
        <v>6608</v>
      </c>
      <c r="AP116" s="45"/>
    </row>
    <row r="117" spans="1:42" ht="33" customHeight="1">
      <c r="A117" s="276">
        <v>293</v>
      </c>
      <c r="B117" s="55" t="s">
        <v>133</v>
      </c>
      <c r="C117" s="80" t="s">
        <v>686</v>
      </c>
      <c r="D117" s="79">
        <v>0</v>
      </c>
      <c r="E117" s="79">
        <v>0</v>
      </c>
      <c r="F117" s="79">
        <v>332375.14999999997</v>
      </c>
      <c r="G117" s="79">
        <v>0</v>
      </c>
      <c r="H117" s="79">
        <v>0</v>
      </c>
      <c r="I117" s="79">
        <v>50</v>
      </c>
      <c r="J117" s="79">
        <v>15508269</v>
      </c>
      <c r="K117" s="79">
        <v>0</v>
      </c>
      <c r="L117" s="79">
        <v>0</v>
      </c>
      <c r="M117" s="79">
        <v>0</v>
      </c>
      <c r="N117" s="79">
        <v>0</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v>0</v>
      </c>
      <c r="AG117" s="79">
        <v>0</v>
      </c>
      <c r="AH117" s="79">
        <v>0</v>
      </c>
      <c r="AI117" s="79">
        <v>0</v>
      </c>
      <c r="AJ117" s="79">
        <v>0</v>
      </c>
      <c r="AK117" s="79">
        <v>0</v>
      </c>
      <c r="AL117" s="79">
        <v>0</v>
      </c>
      <c r="AM117" s="79">
        <f t="shared" si="1"/>
        <v>15840694.15</v>
      </c>
      <c r="AP117" s="45"/>
    </row>
    <row r="118" spans="1:42" ht="33" customHeight="1">
      <c r="A118" s="54">
        <v>294</v>
      </c>
      <c r="B118" s="55" t="s">
        <v>134</v>
      </c>
      <c r="C118" s="80">
        <v>0</v>
      </c>
      <c r="D118" s="79">
        <v>0</v>
      </c>
      <c r="E118" s="79">
        <v>0</v>
      </c>
      <c r="F118" s="79">
        <v>0</v>
      </c>
      <c r="G118" s="79">
        <v>0</v>
      </c>
      <c r="H118" s="79">
        <v>0</v>
      </c>
      <c r="I118" s="79">
        <v>0</v>
      </c>
      <c r="J118" s="79">
        <v>0</v>
      </c>
      <c r="K118" s="79">
        <v>0</v>
      </c>
      <c r="L118" s="79">
        <v>0</v>
      </c>
      <c r="M118" s="79">
        <v>0</v>
      </c>
      <c r="N118" s="79">
        <v>0</v>
      </c>
      <c r="O118" s="79">
        <v>0</v>
      </c>
      <c r="P118" s="79">
        <v>0</v>
      </c>
      <c r="Q118" s="79">
        <v>0</v>
      </c>
      <c r="R118" s="79">
        <v>0</v>
      </c>
      <c r="S118" s="79">
        <v>0</v>
      </c>
      <c r="T118" s="79">
        <v>0</v>
      </c>
      <c r="U118" s="79">
        <v>0</v>
      </c>
      <c r="V118" s="79">
        <v>0</v>
      </c>
      <c r="W118" s="79">
        <v>0</v>
      </c>
      <c r="X118" s="79">
        <v>0</v>
      </c>
      <c r="Y118" s="79">
        <v>0</v>
      </c>
      <c r="Z118" s="79">
        <v>0</v>
      </c>
      <c r="AA118" s="79">
        <v>0</v>
      </c>
      <c r="AB118" s="79">
        <v>0</v>
      </c>
      <c r="AC118" s="79">
        <v>0</v>
      </c>
      <c r="AD118" s="79">
        <v>0</v>
      </c>
      <c r="AE118" s="79">
        <v>0</v>
      </c>
      <c r="AF118" s="79">
        <v>0</v>
      </c>
      <c r="AG118" s="79">
        <v>0</v>
      </c>
      <c r="AH118" s="79">
        <v>0</v>
      </c>
      <c r="AI118" s="79">
        <v>0</v>
      </c>
      <c r="AJ118" s="79">
        <v>0</v>
      </c>
      <c r="AK118" s="79">
        <v>0</v>
      </c>
      <c r="AL118" s="79">
        <v>0</v>
      </c>
      <c r="AM118" s="79">
        <f t="shared" si="1"/>
        <v>0</v>
      </c>
      <c r="AP118" s="45"/>
    </row>
    <row r="119" spans="1:42" ht="33" customHeight="1">
      <c r="A119" s="54">
        <v>295</v>
      </c>
      <c r="B119" s="55" t="s">
        <v>135</v>
      </c>
      <c r="C119" s="80">
        <v>0</v>
      </c>
      <c r="D119" s="79">
        <v>0</v>
      </c>
      <c r="E119" s="79">
        <v>0</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c r="AE119" s="79">
        <v>0</v>
      </c>
      <c r="AF119" s="79">
        <v>0</v>
      </c>
      <c r="AG119" s="79">
        <v>0</v>
      </c>
      <c r="AH119" s="79">
        <v>0</v>
      </c>
      <c r="AI119" s="79">
        <v>0</v>
      </c>
      <c r="AJ119" s="79">
        <v>0</v>
      </c>
      <c r="AK119" s="79">
        <v>0</v>
      </c>
      <c r="AL119" s="79">
        <v>0</v>
      </c>
      <c r="AM119" s="79">
        <f t="shared" si="1"/>
        <v>0</v>
      </c>
      <c r="AP119" s="45"/>
    </row>
    <row r="120" spans="1:42" ht="33" customHeight="1">
      <c r="A120" s="54">
        <v>296</v>
      </c>
      <c r="B120" s="55" t="s">
        <v>136</v>
      </c>
      <c r="C120" s="80">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0</v>
      </c>
      <c r="U120" s="79">
        <v>0</v>
      </c>
      <c r="V120" s="79">
        <v>0</v>
      </c>
      <c r="W120" s="79">
        <v>0</v>
      </c>
      <c r="X120" s="79">
        <v>0</v>
      </c>
      <c r="Y120" s="79">
        <v>0</v>
      </c>
      <c r="Z120" s="79">
        <v>0</v>
      </c>
      <c r="AA120" s="79">
        <v>0</v>
      </c>
      <c r="AB120" s="79">
        <v>0</v>
      </c>
      <c r="AC120" s="79">
        <v>0</v>
      </c>
      <c r="AD120" s="79">
        <v>0</v>
      </c>
      <c r="AE120" s="79">
        <v>0</v>
      </c>
      <c r="AF120" s="79">
        <v>0</v>
      </c>
      <c r="AG120" s="79">
        <v>0</v>
      </c>
      <c r="AH120" s="79">
        <v>0</v>
      </c>
      <c r="AI120" s="79">
        <v>0</v>
      </c>
      <c r="AJ120" s="79">
        <v>0</v>
      </c>
      <c r="AK120" s="79">
        <v>0</v>
      </c>
      <c r="AL120" s="79">
        <v>0</v>
      </c>
      <c r="AM120" s="79">
        <f t="shared" si="1"/>
        <v>0</v>
      </c>
      <c r="AP120" s="45"/>
    </row>
    <row r="121" spans="1:42" ht="33" customHeight="1">
      <c r="A121" s="54">
        <v>298</v>
      </c>
      <c r="B121" s="55" t="s">
        <v>137</v>
      </c>
      <c r="C121" s="56" t="s">
        <v>729</v>
      </c>
      <c r="D121" s="79">
        <v>0</v>
      </c>
      <c r="E121" s="79">
        <v>0</v>
      </c>
      <c r="F121" s="79">
        <v>0</v>
      </c>
      <c r="G121" s="79">
        <v>0</v>
      </c>
      <c r="H121" s="79">
        <v>0</v>
      </c>
      <c r="I121" s="79">
        <v>0</v>
      </c>
      <c r="J121" s="79">
        <v>0</v>
      </c>
      <c r="K121" s="79">
        <v>0</v>
      </c>
      <c r="L121" s="79">
        <v>0</v>
      </c>
      <c r="M121" s="79">
        <v>0</v>
      </c>
      <c r="N121" s="79">
        <v>0</v>
      </c>
      <c r="O121" s="79">
        <v>0</v>
      </c>
      <c r="P121" s="79">
        <v>0</v>
      </c>
      <c r="Q121" s="79">
        <v>0</v>
      </c>
      <c r="R121" s="79">
        <v>0</v>
      </c>
      <c r="S121" s="79">
        <v>0</v>
      </c>
      <c r="T121" s="79">
        <v>0</v>
      </c>
      <c r="U121" s="79">
        <v>0</v>
      </c>
      <c r="V121" s="79">
        <v>0</v>
      </c>
      <c r="W121" s="79">
        <v>0</v>
      </c>
      <c r="X121" s="79">
        <v>0</v>
      </c>
      <c r="Y121" s="79">
        <v>0</v>
      </c>
      <c r="Z121" s="79">
        <v>0</v>
      </c>
      <c r="AA121" s="79">
        <v>0</v>
      </c>
      <c r="AB121" s="79">
        <v>0</v>
      </c>
      <c r="AC121" s="79">
        <v>0</v>
      </c>
      <c r="AD121" s="79">
        <v>0</v>
      </c>
      <c r="AE121" s="79">
        <v>0</v>
      </c>
      <c r="AF121" s="79">
        <v>0</v>
      </c>
      <c r="AG121" s="79">
        <v>0</v>
      </c>
      <c r="AH121" s="79">
        <v>0</v>
      </c>
      <c r="AI121" s="79">
        <v>0</v>
      </c>
      <c r="AJ121" s="79">
        <v>0</v>
      </c>
      <c r="AK121" s="79">
        <v>0</v>
      </c>
      <c r="AL121" s="79">
        <v>0</v>
      </c>
      <c r="AM121" s="79">
        <f t="shared" si="1"/>
        <v>0</v>
      </c>
      <c r="AP121" s="45"/>
    </row>
    <row r="122" spans="1:42" ht="33" customHeight="1">
      <c r="A122" s="276">
        <v>299</v>
      </c>
      <c r="B122" s="55" t="s">
        <v>138</v>
      </c>
      <c r="C122" s="80" t="s">
        <v>729</v>
      </c>
      <c r="D122" s="79">
        <v>0</v>
      </c>
      <c r="E122" s="79">
        <v>0</v>
      </c>
      <c r="F122" s="79">
        <v>0</v>
      </c>
      <c r="G122" s="79">
        <v>161.38</v>
      </c>
      <c r="H122" s="79">
        <v>0</v>
      </c>
      <c r="I122" s="79">
        <v>0</v>
      </c>
      <c r="J122" s="79">
        <v>0</v>
      </c>
      <c r="K122" s="79">
        <v>0</v>
      </c>
      <c r="L122" s="79">
        <v>0</v>
      </c>
      <c r="M122" s="79">
        <v>0</v>
      </c>
      <c r="N122" s="79">
        <v>0</v>
      </c>
      <c r="O122" s="79">
        <v>0</v>
      </c>
      <c r="P122" s="79">
        <v>0</v>
      </c>
      <c r="Q122" s="79">
        <v>0</v>
      </c>
      <c r="R122" s="79">
        <v>0</v>
      </c>
      <c r="S122" s="79">
        <v>0</v>
      </c>
      <c r="T122" s="79">
        <v>0</v>
      </c>
      <c r="U122" s="79">
        <v>0</v>
      </c>
      <c r="V122" s="79">
        <v>0</v>
      </c>
      <c r="W122" s="79">
        <v>0</v>
      </c>
      <c r="X122" s="79">
        <v>0</v>
      </c>
      <c r="Y122" s="79">
        <v>0</v>
      </c>
      <c r="Z122" s="79">
        <v>0</v>
      </c>
      <c r="AA122" s="79">
        <v>0</v>
      </c>
      <c r="AB122" s="79">
        <v>0</v>
      </c>
      <c r="AC122" s="79">
        <v>0</v>
      </c>
      <c r="AD122" s="79">
        <v>0</v>
      </c>
      <c r="AE122" s="79">
        <v>0</v>
      </c>
      <c r="AF122" s="79">
        <v>0</v>
      </c>
      <c r="AG122" s="79">
        <v>0</v>
      </c>
      <c r="AH122" s="79">
        <v>0</v>
      </c>
      <c r="AI122" s="79">
        <v>0</v>
      </c>
      <c r="AJ122" s="79">
        <v>0</v>
      </c>
      <c r="AK122" s="79">
        <v>0</v>
      </c>
      <c r="AL122" s="79">
        <v>0</v>
      </c>
      <c r="AM122" s="79">
        <f t="shared" si="1"/>
        <v>161.38</v>
      </c>
      <c r="AP122" s="45"/>
    </row>
    <row r="123" spans="1:42" ht="33" customHeight="1">
      <c r="A123" s="54">
        <v>300</v>
      </c>
      <c r="B123" s="55" t="s">
        <v>139</v>
      </c>
      <c r="C123" s="80" t="s">
        <v>729</v>
      </c>
      <c r="D123" s="79">
        <v>0</v>
      </c>
      <c r="E123" s="79">
        <v>0</v>
      </c>
      <c r="F123" s="79">
        <v>0</v>
      </c>
      <c r="G123" s="79">
        <v>0</v>
      </c>
      <c r="H123" s="79">
        <v>0</v>
      </c>
      <c r="I123" s="79">
        <v>0</v>
      </c>
      <c r="J123" s="79">
        <v>0</v>
      </c>
      <c r="K123" s="79">
        <v>0</v>
      </c>
      <c r="L123" s="79">
        <v>0</v>
      </c>
      <c r="M123" s="79">
        <v>0</v>
      </c>
      <c r="N123" s="79">
        <v>0</v>
      </c>
      <c r="O123" s="79">
        <v>0</v>
      </c>
      <c r="P123" s="79">
        <v>0</v>
      </c>
      <c r="Q123" s="79">
        <v>0</v>
      </c>
      <c r="R123" s="79">
        <v>0</v>
      </c>
      <c r="S123" s="79">
        <v>0</v>
      </c>
      <c r="T123" s="79">
        <v>0</v>
      </c>
      <c r="U123" s="79">
        <v>0</v>
      </c>
      <c r="V123" s="79">
        <v>0</v>
      </c>
      <c r="W123" s="79">
        <v>0</v>
      </c>
      <c r="X123" s="79">
        <v>0</v>
      </c>
      <c r="Y123" s="79">
        <v>0</v>
      </c>
      <c r="Z123" s="79">
        <v>0</v>
      </c>
      <c r="AA123" s="79">
        <v>0</v>
      </c>
      <c r="AB123" s="79">
        <v>0</v>
      </c>
      <c r="AC123" s="79">
        <v>0</v>
      </c>
      <c r="AD123" s="79">
        <v>0</v>
      </c>
      <c r="AE123" s="79">
        <v>0</v>
      </c>
      <c r="AF123" s="79">
        <v>0</v>
      </c>
      <c r="AG123" s="79">
        <v>0</v>
      </c>
      <c r="AH123" s="79">
        <v>0</v>
      </c>
      <c r="AI123" s="79">
        <v>0</v>
      </c>
      <c r="AJ123" s="79">
        <v>0</v>
      </c>
      <c r="AK123" s="79">
        <v>0</v>
      </c>
      <c r="AL123" s="79">
        <v>0</v>
      </c>
      <c r="AM123" s="79">
        <f t="shared" si="1"/>
        <v>0</v>
      </c>
      <c r="AP123" s="45"/>
    </row>
    <row r="124" spans="1:42" ht="33" customHeight="1">
      <c r="A124" s="276">
        <v>301</v>
      </c>
      <c r="B124" s="55" t="s">
        <v>140</v>
      </c>
      <c r="C124" s="80" t="s">
        <v>729</v>
      </c>
      <c r="D124" s="79">
        <v>0</v>
      </c>
      <c r="E124" s="79">
        <v>0</v>
      </c>
      <c r="F124" s="79">
        <v>0</v>
      </c>
      <c r="G124" s="79">
        <v>0</v>
      </c>
      <c r="H124" s="79">
        <v>0</v>
      </c>
      <c r="I124" s="79">
        <v>0</v>
      </c>
      <c r="J124" s="79">
        <v>0</v>
      </c>
      <c r="K124" s="79">
        <v>0</v>
      </c>
      <c r="L124" s="79">
        <v>0</v>
      </c>
      <c r="M124" s="79">
        <v>0</v>
      </c>
      <c r="N124" s="79">
        <v>0</v>
      </c>
      <c r="O124" s="79">
        <v>0</v>
      </c>
      <c r="P124" s="79">
        <v>0</v>
      </c>
      <c r="Q124" s="79">
        <v>0</v>
      </c>
      <c r="R124" s="79">
        <v>0</v>
      </c>
      <c r="S124" s="79">
        <v>0</v>
      </c>
      <c r="T124" s="79">
        <v>0</v>
      </c>
      <c r="U124" s="79">
        <v>0</v>
      </c>
      <c r="V124" s="79">
        <v>0</v>
      </c>
      <c r="W124" s="79">
        <v>0</v>
      </c>
      <c r="X124" s="79">
        <v>0</v>
      </c>
      <c r="Y124" s="79">
        <v>0</v>
      </c>
      <c r="Z124" s="79">
        <v>0</v>
      </c>
      <c r="AA124" s="79">
        <v>0</v>
      </c>
      <c r="AB124" s="79">
        <v>0</v>
      </c>
      <c r="AC124" s="79">
        <v>0</v>
      </c>
      <c r="AD124" s="79">
        <v>0</v>
      </c>
      <c r="AE124" s="79">
        <v>0</v>
      </c>
      <c r="AF124" s="79">
        <v>0</v>
      </c>
      <c r="AG124" s="79">
        <v>0</v>
      </c>
      <c r="AH124" s="79">
        <v>0</v>
      </c>
      <c r="AI124" s="79">
        <v>0</v>
      </c>
      <c r="AJ124" s="79">
        <v>0</v>
      </c>
      <c r="AK124" s="79">
        <v>0</v>
      </c>
      <c r="AL124" s="79">
        <v>0</v>
      </c>
      <c r="AM124" s="79">
        <f t="shared" si="1"/>
        <v>0</v>
      </c>
      <c r="AP124" s="45"/>
    </row>
    <row r="125" spans="1:42" ht="33" customHeight="1">
      <c r="A125" s="54">
        <v>302</v>
      </c>
      <c r="B125" s="55" t="s">
        <v>141</v>
      </c>
      <c r="C125" s="56" t="s">
        <v>729</v>
      </c>
      <c r="D125" s="79">
        <v>0</v>
      </c>
      <c r="E125" s="79">
        <v>0</v>
      </c>
      <c r="F125" s="79">
        <v>0</v>
      </c>
      <c r="G125" s="79">
        <v>0</v>
      </c>
      <c r="H125" s="79">
        <v>0</v>
      </c>
      <c r="I125" s="79">
        <v>0</v>
      </c>
      <c r="J125" s="79">
        <v>0</v>
      </c>
      <c r="K125" s="79">
        <v>0</v>
      </c>
      <c r="L125" s="79">
        <v>0</v>
      </c>
      <c r="M125" s="79">
        <v>0</v>
      </c>
      <c r="N125" s="79">
        <v>0</v>
      </c>
      <c r="O125" s="79">
        <v>0</v>
      </c>
      <c r="P125" s="79">
        <v>0</v>
      </c>
      <c r="Q125" s="79">
        <v>0</v>
      </c>
      <c r="R125" s="79">
        <v>0</v>
      </c>
      <c r="S125" s="79">
        <v>0</v>
      </c>
      <c r="T125" s="79">
        <v>0</v>
      </c>
      <c r="U125" s="79">
        <v>0</v>
      </c>
      <c r="V125" s="79">
        <v>0</v>
      </c>
      <c r="W125" s="79">
        <v>0</v>
      </c>
      <c r="X125" s="79">
        <v>0</v>
      </c>
      <c r="Y125" s="79">
        <v>0</v>
      </c>
      <c r="Z125" s="79">
        <v>0</v>
      </c>
      <c r="AA125" s="79">
        <v>0</v>
      </c>
      <c r="AB125" s="79">
        <v>0</v>
      </c>
      <c r="AC125" s="79">
        <v>0</v>
      </c>
      <c r="AD125" s="79">
        <v>0</v>
      </c>
      <c r="AE125" s="79">
        <v>0</v>
      </c>
      <c r="AF125" s="79">
        <v>0</v>
      </c>
      <c r="AG125" s="79">
        <v>0</v>
      </c>
      <c r="AH125" s="79">
        <v>0</v>
      </c>
      <c r="AI125" s="79">
        <v>0</v>
      </c>
      <c r="AJ125" s="79">
        <v>0</v>
      </c>
      <c r="AK125" s="79">
        <v>0</v>
      </c>
      <c r="AL125" s="79">
        <v>0</v>
      </c>
      <c r="AM125" s="79">
        <f t="shared" si="1"/>
        <v>0</v>
      </c>
      <c r="AP125" s="45"/>
    </row>
    <row r="126" spans="1:42" ht="33" customHeight="1">
      <c r="A126" s="54">
        <v>303</v>
      </c>
      <c r="B126" s="55" t="s">
        <v>142</v>
      </c>
      <c r="C126" s="80" t="s">
        <v>729</v>
      </c>
      <c r="D126" s="79">
        <v>0</v>
      </c>
      <c r="E126" s="79">
        <v>0</v>
      </c>
      <c r="F126" s="79">
        <v>0</v>
      </c>
      <c r="G126" s="79">
        <v>0</v>
      </c>
      <c r="H126" s="79">
        <v>0</v>
      </c>
      <c r="I126" s="79">
        <v>0</v>
      </c>
      <c r="J126" s="79">
        <v>100000</v>
      </c>
      <c r="K126" s="79">
        <v>0</v>
      </c>
      <c r="L126" s="79">
        <v>0</v>
      </c>
      <c r="M126" s="79">
        <v>0</v>
      </c>
      <c r="N126" s="79">
        <v>0</v>
      </c>
      <c r="O126" s="79">
        <v>0</v>
      </c>
      <c r="P126" s="79">
        <v>0</v>
      </c>
      <c r="Q126" s="79">
        <v>0</v>
      </c>
      <c r="R126" s="79">
        <v>0</v>
      </c>
      <c r="S126" s="79">
        <v>0</v>
      </c>
      <c r="T126" s="79">
        <v>0</v>
      </c>
      <c r="U126" s="79">
        <v>0</v>
      </c>
      <c r="V126" s="79">
        <v>0</v>
      </c>
      <c r="W126" s="79">
        <v>0</v>
      </c>
      <c r="X126" s="79">
        <v>0</v>
      </c>
      <c r="Y126" s="79">
        <v>0</v>
      </c>
      <c r="Z126" s="79">
        <v>0</v>
      </c>
      <c r="AA126" s="79">
        <v>0</v>
      </c>
      <c r="AB126" s="79">
        <v>0</v>
      </c>
      <c r="AC126" s="79">
        <v>0</v>
      </c>
      <c r="AD126" s="79">
        <v>0</v>
      </c>
      <c r="AE126" s="79">
        <v>0</v>
      </c>
      <c r="AF126" s="79">
        <v>0</v>
      </c>
      <c r="AG126" s="79">
        <v>0</v>
      </c>
      <c r="AH126" s="79">
        <v>0</v>
      </c>
      <c r="AI126" s="79">
        <v>0</v>
      </c>
      <c r="AJ126" s="79">
        <v>0</v>
      </c>
      <c r="AK126" s="79">
        <v>0</v>
      </c>
      <c r="AL126" s="79">
        <v>0</v>
      </c>
      <c r="AM126" s="79">
        <f t="shared" si="1"/>
        <v>100000</v>
      </c>
      <c r="AP126" s="45"/>
    </row>
    <row r="127" spans="1:42" ht="33" customHeight="1">
      <c r="A127" s="276">
        <v>309</v>
      </c>
      <c r="B127" s="55" t="s">
        <v>1374</v>
      </c>
      <c r="C127" s="56" t="s">
        <v>684</v>
      </c>
      <c r="D127" s="79">
        <v>0</v>
      </c>
      <c r="E127" s="79">
        <v>0</v>
      </c>
      <c r="F127" s="79">
        <v>0</v>
      </c>
      <c r="G127" s="79">
        <v>0</v>
      </c>
      <c r="H127" s="79">
        <v>0</v>
      </c>
      <c r="I127" s="79">
        <v>0</v>
      </c>
      <c r="J127" s="79">
        <v>0</v>
      </c>
      <c r="K127" s="79">
        <v>0</v>
      </c>
      <c r="L127" s="79">
        <v>0</v>
      </c>
      <c r="M127" s="79">
        <v>0</v>
      </c>
      <c r="N127" s="79">
        <v>0</v>
      </c>
      <c r="O127" s="79">
        <v>0</v>
      </c>
      <c r="P127" s="79">
        <v>0</v>
      </c>
      <c r="Q127" s="79">
        <v>0</v>
      </c>
      <c r="R127" s="79">
        <v>0</v>
      </c>
      <c r="S127" s="79">
        <v>0</v>
      </c>
      <c r="T127" s="79">
        <v>0</v>
      </c>
      <c r="U127" s="79">
        <v>0</v>
      </c>
      <c r="V127" s="79">
        <v>0</v>
      </c>
      <c r="W127" s="79">
        <v>0</v>
      </c>
      <c r="X127" s="79">
        <v>0</v>
      </c>
      <c r="Y127" s="79">
        <v>0</v>
      </c>
      <c r="Z127" s="79">
        <v>0</v>
      </c>
      <c r="AA127" s="79">
        <v>0</v>
      </c>
      <c r="AB127" s="79">
        <v>0</v>
      </c>
      <c r="AC127" s="79">
        <v>0</v>
      </c>
      <c r="AD127" s="79">
        <v>0</v>
      </c>
      <c r="AE127" s="79">
        <v>0</v>
      </c>
      <c r="AF127" s="79">
        <v>0</v>
      </c>
      <c r="AG127" s="79">
        <v>0</v>
      </c>
      <c r="AH127" s="79">
        <v>0</v>
      </c>
      <c r="AI127" s="79">
        <v>0</v>
      </c>
      <c r="AJ127" s="79">
        <v>0</v>
      </c>
      <c r="AK127" s="79">
        <v>0</v>
      </c>
      <c r="AL127" s="79">
        <v>0</v>
      </c>
      <c r="AM127" s="79">
        <f t="shared" si="1"/>
        <v>0</v>
      </c>
      <c r="AP127" s="45"/>
    </row>
    <row r="128" spans="1:42" ht="33" customHeight="1">
      <c r="A128" s="276">
        <v>310</v>
      </c>
      <c r="B128" s="55" t="s">
        <v>143</v>
      </c>
      <c r="C128" s="56" t="s">
        <v>688</v>
      </c>
      <c r="D128" s="79">
        <v>0</v>
      </c>
      <c r="E128" s="79">
        <v>0</v>
      </c>
      <c r="F128" s="79">
        <v>0</v>
      </c>
      <c r="G128" s="79">
        <v>51421.99</v>
      </c>
      <c r="H128" s="79">
        <v>0</v>
      </c>
      <c r="I128" s="79">
        <v>0</v>
      </c>
      <c r="J128" s="79">
        <v>0</v>
      </c>
      <c r="K128" s="79">
        <v>0</v>
      </c>
      <c r="L128" s="79">
        <v>0</v>
      </c>
      <c r="M128" s="79">
        <v>0</v>
      </c>
      <c r="N128" s="79">
        <v>0</v>
      </c>
      <c r="O128" s="79">
        <v>0</v>
      </c>
      <c r="P128" s="79">
        <v>0</v>
      </c>
      <c r="Q128" s="79">
        <v>0</v>
      </c>
      <c r="R128" s="79">
        <v>0</v>
      </c>
      <c r="S128" s="79">
        <v>0</v>
      </c>
      <c r="T128" s="79">
        <v>0</v>
      </c>
      <c r="U128" s="79">
        <v>0</v>
      </c>
      <c r="V128" s="79">
        <v>0</v>
      </c>
      <c r="W128" s="79">
        <v>0</v>
      </c>
      <c r="X128" s="79">
        <v>0</v>
      </c>
      <c r="Y128" s="79">
        <v>0</v>
      </c>
      <c r="Z128" s="79">
        <v>0</v>
      </c>
      <c r="AA128" s="79">
        <v>0</v>
      </c>
      <c r="AB128" s="79">
        <v>0</v>
      </c>
      <c r="AC128" s="79">
        <v>0</v>
      </c>
      <c r="AD128" s="79">
        <v>0</v>
      </c>
      <c r="AE128" s="79">
        <v>0</v>
      </c>
      <c r="AF128" s="79">
        <v>0</v>
      </c>
      <c r="AG128" s="79">
        <v>0</v>
      </c>
      <c r="AH128" s="79">
        <v>0</v>
      </c>
      <c r="AI128" s="79">
        <v>0</v>
      </c>
      <c r="AJ128" s="79">
        <v>0</v>
      </c>
      <c r="AK128" s="79">
        <v>0</v>
      </c>
      <c r="AL128" s="79">
        <v>0</v>
      </c>
      <c r="AM128" s="79">
        <f t="shared" si="1"/>
        <v>51421.99</v>
      </c>
      <c r="AP128" s="45"/>
    </row>
    <row r="129" spans="1:42" ht="33" customHeight="1">
      <c r="A129" s="276">
        <v>311</v>
      </c>
      <c r="B129" s="55" t="s">
        <v>144</v>
      </c>
      <c r="C129" s="56" t="s">
        <v>688</v>
      </c>
      <c r="D129" s="79">
        <v>0</v>
      </c>
      <c r="E129" s="79">
        <v>0</v>
      </c>
      <c r="F129" s="79">
        <v>0</v>
      </c>
      <c r="G129" s="79">
        <v>0</v>
      </c>
      <c r="H129" s="79">
        <v>0</v>
      </c>
      <c r="I129" s="79">
        <v>0</v>
      </c>
      <c r="J129" s="79">
        <v>0</v>
      </c>
      <c r="K129" s="79">
        <v>0</v>
      </c>
      <c r="L129" s="79">
        <v>0</v>
      </c>
      <c r="M129" s="79">
        <v>0</v>
      </c>
      <c r="N129" s="79">
        <v>0</v>
      </c>
      <c r="O129" s="79">
        <v>0</v>
      </c>
      <c r="P129" s="79">
        <v>0</v>
      </c>
      <c r="Q129" s="79">
        <v>0</v>
      </c>
      <c r="R129" s="79">
        <v>0</v>
      </c>
      <c r="S129" s="79">
        <v>0</v>
      </c>
      <c r="T129" s="79">
        <v>0</v>
      </c>
      <c r="U129" s="79">
        <v>0</v>
      </c>
      <c r="V129" s="79">
        <v>0</v>
      </c>
      <c r="W129" s="79">
        <v>0</v>
      </c>
      <c r="X129" s="79">
        <v>0</v>
      </c>
      <c r="Y129" s="79">
        <v>0</v>
      </c>
      <c r="Z129" s="79">
        <v>0</v>
      </c>
      <c r="AA129" s="79">
        <v>0</v>
      </c>
      <c r="AB129" s="79">
        <v>0</v>
      </c>
      <c r="AC129" s="79">
        <v>0</v>
      </c>
      <c r="AD129" s="79">
        <v>0</v>
      </c>
      <c r="AE129" s="79">
        <v>0</v>
      </c>
      <c r="AF129" s="79">
        <v>0</v>
      </c>
      <c r="AG129" s="79">
        <v>0</v>
      </c>
      <c r="AH129" s="79">
        <v>0</v>
      </c>
      <c r="AI129" s="79">
        <v>0</v>
      </c>
      <c r="AJ129" s="79">
        <v>0</v>
      </c>
      <c r="AK129" s="79">
        <v>0</v>
      </c>
      <c r="AL129" s="79">
        <v>0</v>
      </c>
      <c r="AM129" s="79">
        <f t="shared" si="1"/>
        <v>0</v>
      </c>
      <c r="AP129" s="45"/>
    </row>
    <row r="130" spans="1:42" ht="33" customHeight="1">
      <c r="A130" s="276">
        <v>312</v>
      </c>
      <c r="B130" s="55" t="s">
        <v>145</v>
      </c>
      <c r="C130" s="80" t="s">
        <v>686</v>
      </c>
      <c r="D130" s="79">
        <v>0</v>
      </c>
      <c r="E130" s="79">
        <v>0</v>
      </c>
      <c r="F130" s="79">
        <v>6422893.6799999997</v>
      </c>
      <c r="G130" s="79">
        <v>0</v>
      </c>
      <c r="H130" s="79">
        <v>0</v>
      </c>
      <c r="I130" s="79">
        <v>0</v>
      </c>
      <c r="J130" s="79">
        <v>0</v>
      </c>
      <c r="K130" s="79">
        <v>0</v>
      </c>
      <c r="L130" s="79">
        <v>0</v>
      </c>
      <c r="M130" s="79">
        <v>0</v>
      </c>
      <c r="N130" s="79">
        <v>0</v>
      </c>
      <c r="O130" s="79">
        <v>0</v>
      </c>
      <c r="P130" s="79">
        <v>0</v>
      </c>
      <c r="Q130" s="79">
        <v>0</v>
      </c>
      <c r="R130" s="79">
        <v>0</v>
      </c>
      <c r="S130" s="79">
        <v>0</v>
      </c>
      <c r="T130" s="79">
        <v>0</v>
      </c>
      <c r="U130" s="79">
        <v>0</v>
      </c>
      <c r="V130" s="79">
        <v>0</v>
      </c>
      <c r="W130" s="79">
        <v>0</v>
      </c>
      <c r="X130" s="79">
        <v>0</v>
      </c>
      <c r="Y130" s="79">
        <v>0</v>
      </c>
      <c r="Z130" s="79">
        <v>0</v>
      </c>
      <c r="AA130" s="79">
        <v>0</v>
      </c>
      <c r="AB130" s="79">
        <v>0</v>
      </c>
      <c r="AC130" s="79">
        <v>0</v>
      </c>
      <c r="AD130" s="79">
        <v>0</v>
      </c>
      <c r="AE130" s="79">
        <v>0</v>
      </c>
      <c r="AF130" s="79">
        <v>0</v>
      </c>
      <c r="AG130" s="79">
        <v>0</v>
      </c>
      <c r="AH130" s="79">
        <v>0</v>
      </c>
      <c r="AI130" s="79">
        <v>0</v>
      </c>
      <c r="AJ130" s="79">
        <v>0</v>
      </c>
      <c r="AK130" s="79">
        <v>0</v>
      </c>
      <c r="AL130" s="79">
        <v>0</v>
      </c>
      <c r="AM130" s="79">
        <f t="shared" si="1"/>
        <v>6422893.6799999997</v>
      </c>
      <c r="AP130" s="45"/>
    </row>
    <row r="131" spans="1:42" ht="33" customHeight="1">
      <c r="A131" s="276">
        <v>313</v>
      </c>
      <c r="B131" s="55" t="s">
        <v>146</v>
      </c>
      <c r="C131" s="80" t="s">
        <v>730</v>
      </c>
      <c r="D131" s="79">
        <v>0</v>
      </c>
      <c r="E131" s="79">
        <v>0</v>
      </c>
      <c r="F131" s="79">
        <v>0</v>
      </c>
      <c r="G131" s="79">
        <v>0</v>
      </c>
      <c r="H131" s="79">
        <v>0</v>
      </c>
      <c r="I131" s="79">
        <v>0</v>
      </c>
      <c r="J131" s="79">
        <v>0</v>
      </c>
      <c r="K131" s="79">
        <v>0</v>
      </c>
      <c r="L131" s="79">
        <v>946.65000000000009</v>
      </c>
      <c r="M131" s="79">
        <v>0</v>
      </c>
      <c r="N131" s="79">
        <v>0</v>
      </c>
      <c r="O131" s="79">
        <v>0</v>
      </c>
      <c r="P131" s="79">
        <v>0</v>
      </c>
      <c r="Q131" s="79">
        <v>0</v>
      </c>
      <c r="R131" s="79">
        <v>0</v>
      </c>
      <c r="S131" s="79">
        <v>0</v>
      </c>
      <c r="T131" s="79">
        <v>0</v>
      </c>
      <c r="U131" s="79">
        <v>0</v>
      </c>
      <c r="V131" s="79">
        <v>0</v>
      </c>
      <c r="W131" s="79">
        <v>0</v>
      </c>
      <c r="X131" s="79">
        <v>0</v>
      </c>
      <c r="Y131" s="79">
        <v>0</v>
      </c>
      <c r="Z131" s="79">
        <v>0</v>
      </c>
      <c r="AA131" s="79">
        <v>0</v>
      </c>
      <c r="AB131" s="79">
        <v>0</v>
      </c>
      <c r="AC131" s="79">
        <v>0</v>
      </c>
      <c r="AD131" s="79">
        <v>0</v>
      </c>
      <c r="AE131" s="79">
        <v>0</v>
      </c>
      <c r="AF131" s="79">
        <v>0</v>
      </c>
      <c r="AG131" s="79">
        <v>0</v>
      </c>
      <c r="AH131" s="79">
        <v>0</v>
      </c>
      <c r="AI131" s="79">
        <v>0</v>
      </c>
      <c r="AJ131" s="79">
        <v>0</v>
      </c>
      <c r="AK131" s="79">
        <v>0</v>
      </c>
      <c r="AL131" s="79">
        <v>0</v>
      </c>
      <c r="AM131" s="79">
        <f t="shared" si="1"/>
        <v>946.65000000000009</v>
      </c>
      <c r="AP131" s="45"/>
    </row>
    <row r="132" spans="1:42" ht="33" customHeight="1">
      <c r="A132" s="276">
        <v>314</v>
      </c>
      <c r="B132" s="55" t="s">
        <v>147</v>
      </c>
      <c r="C132" s="80" t="s">
        <v>730</v>
      </c>
      <c r="D132" s="79">
        <v>0</v>
      </c>
      <c r="E132" s="79">
        <v>0</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c r="AE132" s="79">
        <v>0</v>
      </c>
      <c r="AF132" s="79">
        <v>0</v>
      </c>
      <c r="AG132" s="79">
        <v>0</v>
      </c>
      <c r="AH132" s="79">
        <v>0</v>
      </c>
      <c r="AI132" s="79">
        <v>0</v>
      </c>
      <c r="AJ132" s="79">
        <v>0</v>
      </c>
      <c r="AK132" s="79">
        <v>0</v>
      </c>
      <c r="AL132" s="79">
        <v>0</v>
      </c>
      <c r="AM132" s="79">
        <f t="shared" si="1"/>
        <v>0</v>
      </c>
      <c r="AP132" s="45"/>
    </row>
    <row r="133" spans="1:42" ht="33" customHeight="1">
      <c r="A133" s="276">
        <v>315</v>
      </c>
      <c r="B133" s="55" t="s">
        <v>1375</v>
      </c>
      <c r="C133" s="80" t="s">
        <v>681</v>
      </c>
      <c r="D133" s="79">
        <v>0</v>
      </c>
      <c r="E133" s="79">
        <v>0</v>
      </c>
      <c r="F133" s="79">
        <v>0</v>
      </c>
      <c r="G133" s="79">
        <v>0</v>
      </c>
      <c r="H133" s="79">
        <v>0</v>
      </c>
      <c r="I133" s="79">
        <v>0</v>
      </c>
      <c r="J133" s="79">
        <v>0</v>
      </c>
      <c r="K133" s="79">
        <v>0</v>
      </c>
      <c r="L133" s="79">
        <v>0</v>
      </c>
      <c r="M133" s="79">
        <v>0</v>
      </c>
      <c r="N133" s="79">
        <v>0</v>
      </c>
      <c r="O133" s="79">
        <v>0</v>
      </c>
      <c r="P133" s="79">
        <v>0</v>
      </c>
      <c r="Q133" s="79">
        <v>0</v>
      </c>
      <c r="R133" s="79">
        <v>0</v>
      </c>
      <c r="S133" s="79">
        <v>0</v>
      </c>
      <c r="T133" s="79">
        <v>0</v>
      </c>
      <c r="U133" s="79">
        <v>0</v>
      </c>
      <c r="V133" s="79">
        <v>6943366.580000001</v>
      </c>
      <c r="W133" s="79">
        <v>0</v>
      </c>
      <c r="X133" s="79">
        <v>0</v>
      </c>
      <c r="Y133" s="79">
        <v>0</v>
      </c>
      <c r="Z133" s="79">
        <v>0</v>
      </c>
      <c r="AA133" s="79">
        <v>0</v>
      </c>
      <c r="AB133" s="79">
        <v>0</v>
      </c>
      <c r="AC133" s="79">
        <v>0</v>
      </c>
      <c r="AD133" s="79">
        <v>0</v>
      </c>
      <c r="AE133" s="79">
        <v>0</v>
      </c>
      <c r="AF133" s="79">
        <v>0</v>
      </c>
      <c r="AG133" s="79">
        <v>0</v>
      </c>
      <c r="AH133" s="79">
        <v>0</v>
      </c>
      <c r="AI133" s="79">
        <v>0</v>
      </c>
      <c r="AJ133" s="79">
        <v>0</v>
      </c>
      <c r="AK133" s="79">
        <v>0</v>
      </c>
      <c r="AL133" s="79">
        <v>0</v>
      </c>
      <c r="AM133" s="79">
        <f t="shared" si="1"/>
        <v>6943366.580000001</v>
      </c>
      <c r="AP133" s="45"/>
    </row>
    <row r="134" spans="1:42" ht="33" customHeight="1">
      <c r="A134" s="276">
        <v>324</v>
      </c>
      <c r="B134" s="55" t="s">
        <v>148</v>
      </c>
      <c r="C134" s="80" t="s">
        <v>681</v>
      </c>
      <c r="D134" s="79">
        <v>0</v>
      </c>
      <c r="E134" s="79">
        <v>0</v>
      </c>
      <c r="F134" s="79">
        <v>2294.3000000000002</v>
      </c>
      <c r="G134" s="79">
        <v>0</v>
      </c>
      <c r="H134" s="79">
        <v>0</v>
      </c>
      <c r="I134" s="79">
        <v>0</v>
      </c>
      <c r="J134" s="79">
        <v>0</v>
      </c>
      <c r="K134" s="79">
        <v>0</v>
      </c>
      <c r="L134" s="79">
        <v>0</v>
      </c>
      <c r="M134" s="79">
        <v>0</v>
      </c>
      <c r="N134" s="79">
        <v>0</v>
      </c>
      <c r="O134" s="79">
        <v>0</v>
      </c>
      <c r="P134" s="79">
        <v>0</v>
      </c>
      <c r="Q134" s="79">
        <v>0</v>
      </c>
      <c r="R134" s="79">
        <v>0</v>
      </c>
      <c r="S134" s="79">
        <v>0</v>
      </c>
      <c r="T134" s="79">
        <v>0</v>
      </c>
      <c r="U134" s="79">
        <v>0</v>
      </c>
      <c r="V134" s="79">
        <v>0</v>
      </c>
      <c r="W134" s="79">
        <v>0</v>
      </c>
      <c r="X134" s="79">
        <v>0</v>
      </c>
      <c r="Y134" s="79">
        <v>0</v>
      </c>
      <c r="Z134" s="79">
        <v>0</v>
      </c>
      <c r="AA134" s="79">
        <v>0</v>
      </c>
      <c r="AB134" s="79">
        <v>0</v>
      </c>
      <c r="AC134" s="79">
        <v>0</v>
      </c>
      <c r="AD134" s="79">
        <v>0</v>
      </c>
      <c r="AE134" s="79">
        <v>0</v>
      </c>
      <c r="AF134" s="79">
        <v>0</v>
      </c>
      <c r="AG134" s="79">
        <v>0</v>
      </c>
      <c r="AH134" s="79">
        <v>0</v>
      </c>
      <c r="AI134" s="79">
        <v>0</v>
      </c>
      <c r="AJ134" s="79">
        <v>0</v>
      </c>
      <c r="AK134" s="79">
        <v>0</v>
      </c>
      <c r="AL134" s="79">
        <v>0</v>
      </c>
      <c r="AM134" s="79">
        <f t="shared" si="1"/>
        <v>2294.3000000000002</v>
      </c>
      <c r="AP134" s="45"/>
    </row>
    <row r="135" spans="1:42" ht="33" customHeight="1">
      <c r="A135" s="276">
        <v>340</v>
      </c>
      <c r="B135" s="55" t="s">
        <v>149</v>
      </c>
      <c r="C135" s="80" t="s">
        <v>730</v>
      </c>
      <c r="D135" s="79">
        <v>0</v>
      </c>
      <c r="E135" s="79">
        <v>0</v>
      </c>
      <c r="F135" s="79">
        <v>0</v>
      </c>
      <c r="G135" s="79">
        <v>101442.78</v>
      </c>
      <c r="H135" s="79">
        <v>0</v>
      </c>
      <c r="I135" s="79">
        <v>0</v>
      </c>
      <c r="J135" s="79">
        <v>256632.05</v>
      </c>
      <c r="K135" s="79">
        <v>0</v>
      </c>
      <c r="L135" s="79">
        <v>300</v>
      </c>
      <c r="M135" s="79">
        <v>0</v>
      </c>
      <c r="N135" s="79">
        <v>0</v>
      </c>
      <c r="O135" s="79">
        <v>0</v>
      </c>
      <c r="P135" s="79">
        <v>0</v>
      </c>
      <c r="Q135" s="79">
        <v>0</v>
      </c>
      <c r="R135" s="79">
        <v>0</v>
      </c>
      <c r="S135" s="79">
        <v>0</v>
      </c>
      <c r="T135" s="79">
        <v>0</v>
      </c>
      <c r="U135" s="79">
        <v>0</v>
      </c>
      <c r="V135" s="79">
        <v>0</v>
      </c>
      <c r="W135" s="79">
        <v>0</v>
      </c>
      <c r="X135" s="79">
        <v>0</v>
      </c>
      <c r="Y135" s="79">
        <v>0</v>
      </c>
      <c r="Z135" s="79">
        <v>0</v>
      </c>
      <c r="AA135" s="79">
        <v>0</v>
      </c>
      <c r="AB135" s="79">
        <v>0</v>
      </c>
      <c r="AC135" s="79">
        <v>0</v>
      </c>
      <c r="AD135" s="79">
        <v>0</v>
      </c>
      <c r="AE135" s="79">
        <v>0</v>
      </c>
      <c r="AF135" s="79">
        <v>0</v>
      </c>
      <c r="AG135" s="79">
        <v>0</v>
      </c>
      <c r="AH135" s="79">
        <v>0</v>
      </c>
      <c r="AI135" s="79">
        <v>0</v>
      </c>
      <c r="AJ135" s="79">
        <v>0</v>
      </c>
      <c r="AK135" s="79">
        <v>0</v>
      </c>
      <c r="AL135" s="79">
        <v>0</v>
      </c>
      <c r="AM135" s="79">
        <f t="shared" si="1"/>
        <v>358374.82999999996</v>
      </c>
      <c r="AP135" s="45"/>
    </row>
    <row r="136" spans="1:42" ht="33" customHeight="1">
      <c r="A136" s="276">
        <v>342</v>
      </c>
      <c r="B136" s="55" t="s">
        <v>150</v>
      </c>
      <c r="C136" s="80" t="s">
        <v>684</v>
      </c>
      <c r="D136" s="79">
        <v>0</v>
      </c>
      <c r="E136" s="79">
        <v>0</v>
      </c>
      <c r="F136" s="79">
        <v>0</v>
      </c>
      <c r="G136" s="79">
        <v>60939.61</v>
      </c>
      <c r="H136" s="79">
        <v>0</v>
      </c>
      <c r="I136" s="79">
        <v>0</v>
      </c>
      <c r="J136" s="79">
        <v>3822341.1799999997</v>
      </c>
      <c r="K136" s="79">
        <v>0</v>
      </c>
      <c r="L136" s="79">
        <v>0</v>
      </c>
      <c r="M136" s="79">
        <v>0</v>
      </c>
      <c r="N136" s="79">
        <v>0</v>
      </c>
      <c r="O136" s="79">
        <v>0</v>
      </c>
      <c r="P136" s="79">
        <v>0</v>
      </c>
      <c r="Q136" s="79">
        <v>0</v>
      </c>
      <c r="R136" s="79">
        <v>0</v>
      </c>
      <c r="S136" s="79">
        <v>0</v>
      </c>
      <c r="T136" s="79">
        <v>0</v>
      </c>
      <c r="U136" s="79">
        <v>0</v>
      </c>
      <c r="V136" s="79">
        <v>0</v>
      </c>
      <c r="W136" s="79">
        <v>0</v>
      </c>
      <c r="X136" s="79">
        <v>0</v>
      </c>
      <c r="Y136" s="79">
        <v>0</v>
      </c>
      <c r="Z136" s="79">
        <v>0</v>
      </c>
      <c r="AA136" s="79">
        <v>0</v>
      </c>
      <c r="AB136" s="79">
        <v>0</v>
      </c>
      <c r="AC136" s="79">
        <v>0</v>
      </c>
      <c r="AD136" s="79">
        <v>0</v>
      </c>
      <c r="AE136" s="79">
        <v>0</v>
      </c>
      <c r="AF136" s="79">
        <v>0</v>
      </c>
      <c r="AG136" s="79">
        <v>0</v>
      </c>
      <c r="AH136" s="79">
        <v>0</v>
      </c>
      <c r="AI136" s="79">
        <v>0</v>
      </c>
      <c r="AJ136" s="79">
        <v>0</v>
      </c>
      <c r="AK136" s="79">
        <v>0</v>
      </c>
      <c r="AL136" s="79">
        <v>0</v>
      </c>
      <c r="AM136" s="79">
        <f t="shared" si="1"/>
        <v>3883280.7899999996</v>
      </c>
      <c r="AP136" s="45"/>
    </row>
    <row r="137" spans="1:42" ht="33" customHeight="1">
      <c r="A137" s="276">
        <v>343</v>
      </c>
      <c r="B137" s="55" t="s">
        <v>151</v>
      </c>
      <c r="C137" s="80" t="s">
        <v>684</v>
      </c>
      <c r="D137" s="79">
        <v>0</v>
      </c>
      <c r="E137" s="79">
        <v>0</v>
      </c>
      <c r="F137" s="79">
        <v>1788219</v>
      </c>
      <c r="G137" s="79">
        <v>0</v>
      </c>
      <c r="H137" s="79">
        <v>0</v>
      </c>
      <c r="I137" s="79">
        <v>0</v>
      </c>
      <c r="J137" s="79">
        <v>0</v>
      </c>
      <c r="K137" s="79">
        <v>0</v>
      </c>
      <c r="L137" s="79">
        <v>0</v>
      </c>
      <c r="M137" s="79">
        <v>0</v>
      </c>
      <c r="N137" s="79">
        <v>0</v>
      </c>
      <c r="O137" s="79">
        <v>0</v>
      </c>
      <c r="P137" s="79">
        <v>0</v>
      </c>
      <c r="Q137" s="79">
        <v>0</v>
      </c>
      <c r="R137" s="79">
        <v>0</v>
      </c>
      <c r="S137" s="79">
        <v>0</v>
      </c>
      <c r="T137" s="79">
        <v>0</v>
      </c>
      <c r="U137" s="79">
        <v>0</v>
      </c>
      <c r="V137" s="79">
        <v>0</v>
      </c>
      <c r="W137" s="79">
        <v>0</v>
      </c>
      <c r="X137" s="79">
        <v>0</v>
      </c>
      <c r="Y137" s="79">
        <v>0</v>
      </c>
      <c r="Z137" s="79">
        <v>0</v>
      </c>
      <c r="AA137" s="79">
        <v>0</v>
      </c>
      <c r="AB137" s="79">
        <v>0</v>
      </c>
      <c r="AC137" s="79">
        <v>0</v>
      </c>
      <c r="AD137" s="79">
        <v>0</v>
      </c>
      <c r="AE137" s="79">
        <v>0</v>
      </c>
      <c r="AF137" s="79">
        <v>0</v>
      </c>
      <c r="AG137" s="79">
        <v>0</v>
      </c>
      <c r="AH137" s="79">
        <v>0</v>
      </c>
      <c r="AI137" s="79">
        <v>0</v>
      </c>
      <c r="AJ137" s="79">
        <v>0</v>
      </c>
      <c r="AK137" s="79">
        <v>0</v>
      </c>
      <c r="AL137" s="79">
        <v>0</v>
      </c>
      <c r="AM137" s="79">
        <f t="shared" si="1"/>
        <v>1788219</v>
      </c>
      <c r="AP137" s="45"/>
    </row>
    <row r="138" spans="1:42" ht="33" customHeight="1">
      <c r="A138" s="276">
        <v>344</v>
      </c>
      <c r="B138" s="55" t="s">
        <v>152</v>
      </c>
      <c r="C138" s="80" t="s">
        <v>730</v>
      </c>
      <c r="D138" s="79">
        <v>0</v>
      </c>
      <c r="E138" s="79">
        <v>0</v>
      </c>
      <c r="F138" s="79">
        <v>0</v>
      </c>
      <c r="G138" s="79">
        <v>9.15</v>
      </c>
      <c r="H138" s="79">
        <v>0</v>
      </c>
      <c r="I138" s="79">
        <v>0</v>
      </c>
      <c r="J138" s="79">
        <v>0</v>
      </c>
      <c r="K138" s="79">
        <v>0</v>
      </c>
      <c r="L138" s="79">
        <v>0</v>
      </c>
      <c r="M138" s="79">
        <v>0</v>
      </c>
      <c r="N138" s="79">
        <v>0</v>
      </c>
      <c r="O138" s="79">
        <v>0</v>
      </c>
      <c r="P138" s="79">
        <v>0</v>
      </c>
      <c r="Q138" s="79">
        <v>0</v>
      </c>
      <c r="R138" s="79">
        <v>0</v>
      </c>
      <c r="S138" s="79">
        <v>0</v>
      </c>
      <c r="T138" s="79">
        <v>0</v>
      </c>
      <c r="U138" s="79">
        <v>0</v>
      </c>
      <c r="V138" s="79">
        <v>0</v>
      </c>
      <c r="W138" s="79">
        <v>0</v>
      </c>
      <c r="X138" s="79">
        <v>0</v>
      </c>
      <c r="Y138" s="79">
        <v>0</v>
      </c>
      <c r="Z138" s="79">
        <v>0</v>
      </c>
      <c r="AA138" s="79">
        <v>0</v>
      </c>
      <c r="AB138" s="79">
        <v>0</v>
      </c>
      <c r="AC138" s="79">
        <v>0</v>
      </c>
      <c r="AD138" s="79">
        <v>0</v>
      </c>
      <c r="AE138" s="79">
        <v>0</v>
      </c>
      <c r="AF138" s="79">
        <v>0</v>
      </c>
      <c r="AG138" s="79">
        <v>0</v>
      </c>
      <c r="AH138" s="79">
        <v>0</v>
      </c>
      <c r="AI138" s="79">
        <v>0</v>
      </c>
      <c r="AJ138" s="79">
        <v>0</v>
      </c>
      <c r="AK138" s="79">
        <v>0</v>
      </c>
      <c r="AL138" s="79">
        <v>0</v>
      </c>
      <c r="AM138" s="79">
        <f t="shared" si="1"/>
        <v>9.15</v>
      </c>
      <c r="AP138" s="45"/>
    </row>
    <row r="139" spans="1:42" ht="33" customHeight="1">
      <c r="A139" s="54">
        <v>345</v>
      </c>
      <c r="B139" s="55" t="s">
        <v>153</v>
      </c>
      <c r="C139" s="80" t="s">
        <v>683</v>
      </c>
      <c r="D139" s="79">
        <v>0</v>
      </c>
      <c r="E139" s="79">
        <v>0</v>
      </c>
      <c r="F139" s="79">
        <v>0</v>
      </c>
      <c r="G139" s="79">
        <v>0</v>
      </c>
      <c r="H139" s="79">
        <v>0</v>
      </c>
      <c r="I139" s="79">
        <v>0</v>
      </c>
      <c r="J139" s="79">
        <v>0</v>
      </c>
      <c r="K139" s="79">
        <v>0</v>
      </c>
      <c r="L139" s="79">
        <v>0</v>
      </c>
      <c r="M139" s="79">
        <v>0</v>
      </c>
      <c r="N139" s="79">
        <v>0</v>
      </c>
      <c r="O139" s="79">
        <v>0</v>
      </c>
      <c r="P139" s="79">
        <v>0</v>
      </c>
      <c r="Q139" s="79">
        <v>0</v>
      </c>
      <c r="R139" s="79">
        <v>0</v>
      </c>
      <c r="S139" s="79">
        <v>0</v>
      </c>
      <c r="T139" s="79">
        <v>0</v>
      </c>
      <c r="U139" s="79">
        <v>0</v>
      </c>
      <c r="V139" s="79">
        <v>0</v>
      </c>
      <c r="W139" s="79">
        <v>0</v>
      </c>
      <c r="X139" s="79">
        <v>0</v>
      </c>
      <c r="Y139" s="79">
        <v>0</v>
      </c>
      <c r="Z139" s="79">
        <v>0</v>
      </c>
      <c r="AA139" s="79">
        <v>0</v>
      </c>
      <c r="AB139" s="79">
        <v>0</v>
      </c>
      <c r="AC139" s="79">
        <v>0</v>
      </c>
      <c r="AD139" s="79">
        <v>0</v>
      </c>
      <c r="AE139" s="79">
        <v>0</v>
      </c>
      <c r="AF139" s="79">
        <v>0</v>
      </c>
      <c r="AG139" s="79">
        <v>0</v>
      </c>
      <c r="AH139" s="79">
        <v>0</v>
      </c>
      <c r="AI139" s="79">
        <v>0</v>
      </c>
      <c r="AJ139" s="79">
        <v>0</v>
      </c>
      <c r="AK139" s="79">
        <v>0</v>
      </c>
      <c r="AL139" s="79">
        <v>0</v>
      </c>
      <c r="AM139" s="79">
        <f t="shared" ref="AM139:AM202" si="2">SUM(D139:AL139)</f>
        <v>0</v>
      </c>
      <c r="AP139" s="45"/>
    </row>
    <row r="140" spans="1:42" ht="33" customHeight="1">
      <c r="A140" s="276">
        <v>346</v>
      </c>
      <c r="B140" s="55" t="s">
        <v>154</v>
      </c>
      <c r="C140" s="80" t="s">
        <v>683</v>
      </c>
      <c r="D140" s="79">
        <v>0</v>
      </c>
      <c r="E140" s="79">
        <v>0</v>
      </c>
      <c r="F140" s="79">
        <v>0</v>
      </c>
      <c r="G140" s="79">
        <v>4386.24</v>
      </c>
      <c r="H140" s="79">
        <v>0</v>
      </c>
      <c r="I140" s="79">
        <v>0</v>
      </c>
      <c r="J140" s="79">
        <v>0</v>
      </c>
      <c r="K140" s="79">
        <v>0</v>
      </c>
      <c r="L140" s="79">
        <v>0</v>
      </c>
      <c r="M140" s="79">
        <v>0</v>
      </c>
      <c r="N140" s="79">
        <v>0</v>
      </c>
      <c r="O140" s="79">
        <v>0</v>
      </c>
      <c r="P140" s="79">
        <v>0</v>
      </c>
      <c r="Q140" s="79">
        <v>0</v>
      </c>
      <c r="R140" s="79">
        <v>0</v>
      </c>
      <c r="S140" s="79">
        <v>0</v>
      </c>
      <c r="T140" s="79">
        <v>0</v>
      </c>
      <c r="U140" s="79">
        <v>0</v>
      </c>
      <c r="V140" s="79">
        <v>0</v>
      </c>
      <c r="W140" s="79">
        <v>0</v>
      </c>
      <c r="X140" s="79">
        <v>0</v>
      </c>
      <c r="Y140" s="79">
        <v>0</v>
      </c>
      <c r="Z140" s="79">
        <v>0</v>
      </c>
      <c r="AA140" s="79">
        <v>0</v>
      </c>
      <c r="AB140" s="79">
        <v>0</v>
      </c>
      <c r="AC140" s="79">
        <v>0</v>
      </c>
      <c r="AD140" s="79">
        <v>0</v>
      </c>
      <c r="AE140" s="79">
        <v>0</v>
      </c>
      <c r="AF140" s="79">
        <v>0</v>
      </c>
      <c r="AG140" s="79">
        <v>0</v>
      </c>
      <c r="AH140" s="79">
        <v>0</v>
      </c>
      <c r="AI140" s="79">
        <v>0</v>
      </c>
      <c r="AJ140" s="79">
        <v>0</v>
      </c>
      <c r="AK140" s="79">
        <v>0</v>
      </c>
      <c r="AL140" s="79">
        <v>0</v>
      </c>
      <c r="AM140" s="79">
        <f t="shared" si="2"/>
        <v>4386.24</v>
      </c>
      <c r="AP140" s="45"/>
    </row>
    <row r="141" spans="1:42" ht="33" customHeight="1">
      <c r="A141" s="276">
        <v>347</v>
      </c>
      <c r="B141" s="55" t="s">
        <v>155</v>
      </c>
      <c r="C141" s="80" t="s">
        <v>683</v>
      </c>
      <c r="D141" s="79">
        <v>0</v>
      </c>
      <c r="E141" s="79">
        <v>0</v>
      </c>
      <c r="F141" s="79">
        <v>831046</v>
      </c>
      <c r="G141" s="79">
        <v>0</v>
      </c>
      <c r="H141" s="79">
        <v>0</v>
      </c>
      <c r="I141" s="79">
        <v>0</v>
      </c>
      <c r="J141" s="79">
        <v>0</v>
      </c>
      <c r="K141" s="79">
        <v>0</v>
      </c>
      <c r="L141" s="79">
        <v>0</v>
      </c>
      <c r="M141" s="79">
        <v>0</v>
      </c>
      <c r="N141" s="79">
        <v>0</v>
      </c>
      <c r="O141" s="79">
        <v>0</v>
      </c>
      <c r="P141" s="79">
        <v>0</v>
      </c>
      <c r="Q141" s="79">
        <v>0</v>
      </c>
      <c r="R141" s="79">
        <v>0</v>
      </c>
      <c r="S141" s="79">
        <v>0</v>
      </c>
      <c r="T141" s="79">
        <v>0</v>
      </c>
      <c r="U141" s="79">
        <v>0</v>
      </c>
      <c r="V141" s="79">
        <v>0</v>
      </c>
      <c r="W141" s="79">
        <v>0</v>
      </c>
      <c r="X141" s="79">
        <v>0</v>
      </c>
      <c r="Y141" s="79">
        <v>0</v>
      </c>
      <c r="Z141" s="79">
        <v>0</v>
      </c>
      <c r="AA141" s="79">
        <v>0</v>
      </c>
      <c r="AB141" s="79">
        <v>0</v>
      </c>
      <c r="AC141" s="79">
        <v>0</v>
      </c>
      <c r="AD141" s="79">
        <v>0</v>
      </c>
      <c r="AE141" s="79">
        <v>0</v>
      </c>
      <c r="AF141" s="79">
        <v>0</v>
      </c>
      <c r="AG141" s="79">
        <v>0</v>
      </c>
      <c r="AH141" s="79">
        <v>0</v>
      </c>
      <c r="AI141" s="79">
        <v>0</v>
      </c>
      <c r="AJ141" s="79">
        <v>0</v>
      </c>
      <c r="AK141" s="79">
        <v>0</v>
      </c>
      <c r="AL141" s="79">
        <v>0</v>
      </c>
      <c r="AM141" s="79">
        <f t="shared" si="2"/>
        <v>831046</v>
      </c>
      <c r="AP141" s="45"/>
    </row>
    <row r="142" spans="1:42" ht="33" customHeight="1">
      <c r="A142" s="54">
        <v>348</v>
      </c>
      <c r="B142" s="55" t="s">
        <v>156</v>
      </c>
      <c r="C142" s="80" t="s">
        <v>686</v>
      </c>
      <c r="D142" s="79">
        <v>0</v>
      </c>
      <c r="E142" s="79">
        <v>0</v>
      </c>
      <c r="F142" s="79">
        <v>0</v>
      </c>
      <c r="G142" s="79">
        <v>0</v>
      </c>
      <c r="H142" s="79">
        <v>0</v>
      </c>
      <c r="I142" s="79">
        <v>0</v>
      </c>
      <c r="J142" s="79">
        <v>0</v>
      </c>
      <c r="K142" s="79">
        <v>0</v>
      </c>
      <c r="L142" s="79">
        <v>0</v>
      </c>
      <c r="M142" s="79">
        <v>0</v>
      </c>
      <c r="N142" s="79">
        <v>0</v>
      </c>
      <c r="O142" s="79">
        <v>0</v>
      </c>
      <c r="P142" s="79">
        <v>0</v>
      </c>
      <c r="Q142" s="79">
        <v>0</v>
      </c>
      <c r="R142" s="79">
        <v>0</v>
      </c>
      <c r="S142" s="79">
        <v>0</v>
      </c>
      <c r="T142" s="79">
        <v>0</v>
      </c>
      <c r="U142" s="79">
        <v>0</v>
      </c>
      <c r="V142" s="79">
        <v>0</v>
      </c>
      <c r="W142" s="79">
        <v>0</v>
      </c>
      <c r="X142" s="79">
        <v>0</v>
      </c>
      <c r="Y142" s="79">
        <v>0</v>
      </c>
      <c r="Z142" s="79">
        <v>0</v>
      </c>
      <c r="AA142" s="79">
        <v>0</v>
      </c>
      <c r="AB142" s="79">
        <v>0</v>
      </c>
      <c r="AC142" s="79">
        <v>0</v>
      </c>
      <c r="AD142" s="79">
        <v>0</v>
      </c>
      <c r="AE142" s="79">
        <v>0</v>
      </c>
      <c r="AF142" s="79">
        <v>0</v>
      </c>
      <c r="AG142" s="79">
        <v>0</v>
      </c>
      <c r="AH142" s="79">
        <v>0</v>
      </c>
      <c r="AI142" s="79">
        <v>0</v>
      </c>
      <c r="AJ142" s="79">
        <v>0</v>
      </c>
      <c r="AK142" s="79">
        <v>0</v>
      </c>
      <c r="AL142" s="79">
        <v>0</v>
      </c>
      <c r="AM142" s="79">
        <f t="shared" si="2"/>
        <v>0</v>
      </c>
      <c r="AP142" s="45"/>
    </row>
    <row r="143" spans="1:42" ht="33" customHeight="1">
      <c r="A143" s="54">
        <v>349</v>
      </c>
      <c r="B143" s="55" t="s">
        <v>157</v>
      </c>
      <c r="C143" s="56" t="s">
        <v>685</v>
      </c>
      <c r="D143" s="79">
        <v>0</v>
      </c>
      <c r="E143" s="79">
        <v>0</v>
      </c>
      <c r="F143" s="79">
        <v>0</v>
      </c>
      <c r="G143" s="79">
        <v>0</v>
      </c>
      <c r="H143" s="79">
        <v>0</v>
      </c>
      <c r="I143" s="79">
        <v>0</v>
      </c>
      <c r="J143" s="79">
        <v>0</v>
      </c>
      <c r="K143" s="79">
        <v>0</v>
      </c>
      <c r="L143" s="79">
        <v>0</v>
      </c>
      <c r="M143" s="79">
        <v>0</v>
      </c>
      <c r="N143" s="79">
        <v>0</v>
      </c>
      <c r="O143" s="79">
        <v>0</v>
      </c>
      <c r="P143" s="79">
        <v>0</v>
      </c>
      <c r="Q143" s="79">
        <v>0</v>
      </c>
      <c r="R143" s="79">
        <v>0</v>
      </c>
      <c r="S143" s="79">
        <v>0</v>
      </c>
      <c r="T143" s="79">
        <v>0</v>
      </c>
      <c r="U143" s="79">
        <v>0</v>
      </c>
      <c r="V143" s="79">
        <v>0</v>
      </c>
      <c r="W143" s="79">
        <v>0</v>
      </c>
      <c r="X143" s="79">
        <v>0</v>
      </c>
      <c r="Y143" s="79">
        <v>0</v>
      </c>
      <c r="Z143" s="79">
        <v>0</v>
      </c>
      <c r="AA143" s="79">
        <v>0</v>
      </c>
      <c r="AB143" s="79">
        <v>0</v>
      </c>
      <c r="AC143" s="79">
        <v>0</v>
      </c>
      <c r="AD143" s="79">
        <v>0</v>
      </c>
      <c r="AE143" s="79">
        <v>0</v>
      </c>
      <c r="AF143" s="79">
        <v>0</v>
      </c>
      <c r="AG143" s="79">
        <v>0</v>
      </c>
      <c r="AH143" s="79">
        <v>0</v>
      </c>
      <c r="AI143" s="79">
        <v>0</v>
      </c>
      <c r="AJ143" s="79">
        <v>0</v>
      </c>
      <c r="AK143" s="79">
        <v>0</v>
      </c>
      <c r="AL143" s="79">
        <v>0</v>
      </c>
      <c r="AM143" s="79">
        <f t="shared" si="2"/>
        <v>0</v>
      </c>
      <c r="AP143" s="45"/>
    </row>
    <row r="144" spans="1:42" ht="33" customHeight="1">
      <c r="A144" s="54">
        <v>371</v>
      </c>
      <c r="B144" s="55" t="s">
        <v>158</v>
      </c>
      <c r="C144" s="56" t="s">
        <v>684</v>
      </c>
      <c r="D144" s="79">
        <v>0</v>
      </c>
      <c r="E144" s="79">
        <v>0</v>
      </c>
      <c r="F144" s="79">
        <v>0</v>
      </c>
      <c r="G144" s="79">
        <v>0</v>
      </c>
      <c r="H144" s="79">
        <v>0</v>
      </c>
      <c r="I144" s="79">
        <v>0</v>
      </c>
      <c r="J144" s="79">
        <v>0</v>
      </c>
      <c r="K144" s="79">
        <v>0</v>
      </c>
      <c r="L144" s="79">
        <v>0</v>
      </c>
      <c r="M144" s="79">
        <v>0</v>
      </c>
      <c r="N144" s="79">
        <v>0</v>
      </c>
      <c r="O144" s="79">
        <v>0</v>
      </c>
      <c r="P144" s="79">
        <v>0</v>
      </c>
      <c r="Q144" s="79">
        <v>0</v>
      </c>
      <c r="R144" s="79">
        <v>0</v>
      </c>
      <c r="S144" s="79">
        <v>0</v>
      </c>
      <c r="T144" s="79">
        <v>0</v>
      </c>
      <c r="U144" s="79">
        <v>0</v>
      </c>
      <c r="V144" s="79">
        <v>0</v>
      </c>
      <c r="W144" s="79">
        <v>0</v>
      </c>
      <c r="X144" s="79">
        <v>0</v>
      </c>
      <c r="Y144" s="79">
        <v>0</v>
      </c>
      <c r="Z144" s="79">
        <v>0</v>
      </c>
      <c r="AA144" s="79">
        <v>0</v>
      </c>
      <c r="AB144" s="79">
        <v>0</v>
      </c>
      <c r="AC144" s="79">
        <v>0</v>
      </c>
      <c r="AD144" s="79">
        <v>0</v>
      </c>
      <c r="AE144" s="79">
        <v>0</v>
      </c>
      <c r="AF144" s="79">
        <v>0</v>
      </c>
      <c r="AG144" s="79">
        <v>0</v>
      </c>
      <c r="AH144" s="79">
        <v>0</v>
      </c>
      <c r="AI144" s="79">
        <v>0</v>
      </c>
      <c r="AJ144" s="79">
        <v>0</v>
      </c>
      <c r="AK144" s="79">
        <v>0</v>
      </c>
      <c r="AL144" s="79">
        <v>0</v>
      </c>
      <c r="AM144" s="79">
        <f t="shared" si="2"/>
        <v>0</v>
      </c>
      <c r="AP144" s="45"/>
    </row>
    <row r="145" spans="1:42" ht="33" customHeight="1">
      <c r="A145" s="276">
        <v>373</v>
      </c>
      <c r="B145" s="55" t="s">
        <v>640</v>
      </c>
      <c r="C145" s="56" t="s">
        <v>682</v>
      </c>
      <c r="D145" s="79">
        <v>0</v>
      </c>
      <c r="E145" s="79">
        <v>0</v>
      </c>
      <c r="F145" s="79">
        <v>0</v>
      </c>
      <c r="G145" s="79">
        <v>593.52</v>
      </c>
      <c r="H145" s="79">
        <v>0</v>
      </c>
      <c r="I145" s="79">
        <v>0</v>
      </c>
      <c r="J145" s="79">
        <v>0</v>
      </c>
      <c r="K145" s="79">
        <v>0</v>
      </c>
      <c r="L145" s="79">
        <v>0</v>
      </c>
      <c r="M145" s="79">
        <v>0</v>
      </c>
      <c r="N145" s="79">
        <v>0</v>
      </c>
      <c r="O145" s="79">
        <v>0</v>
      </c>
      <c r="P145" s="79">
        <v>0</v>
      </c>
      <c r="Q145" s="79">
        <v>15512000.580000002</v>
      </c>
      <c r="R145" s="79">
        <v>0</v>
      </c>
      <c r="S145" s="79">
        <v>0</v>
      </c>
      <c r="T145" s="79">
        <v>0</v>
      </c>
      <c r="U145" s="79">
        <v>0</v>
      </c>
      <c r="V145" s="79">
        <v>0</v>
      </c>
      <c r="W145" s="79">
        <v>0</v>
      </c>
      <c r="X145" s="79">
        <v>0</v>
      </c>
      <c r="Y145" s="79">
        <v>0</v>
      </c>
      <c r="Z145" s="79">
        <v>0</v>
      </c>
      <c r="AA145" s="79">
        <v>0</v>
      </c>
      <c r="AB145" s="79">
        <v>0</v>
      </c>
      <c r="AC145" s="79">
        <v>0</v>
      </c>
      <c r="AD145" s="79">
        <v>0</v>
      </c>
      <c r="AE145" s="79">
        <v>0</v>
      </c>
      <c r="AF145" s="79">
        <v>0</v>
      </c>
      <c r="AG145" s="79">
        <v>0</v>
      </c>
      <c r="AH145" s="79">
        <v>0</v>
      </c>
      <c r="AI145" s="79">
        <v>0</v>
      </c>
      <c r="AJ145" s="79">
        <v>0</v>
      </c>
      <c r="AK145" s="79">
        <v>0</v>
      </c>
      <c r="AL145" s="79">
        <v>0</v>
      </c>
      <c r="AM145" s="79">
        <f t="shared" si="2"/>
        <v>15512594.100000001</v>
      </c>
      <c r="AP145" s="45"/>
    </row>
    <row r="146" spans="1:42" ht="33" customHeight="1">
      <c r="A146" s="276">
        <v>374</v>
      </c>
      <c r="B146" s="55" t="s">
        <v>641</v>
      </c>
      <c r="C146" s="56" t="s">
        <v>688</v>
      </c>
      <c r="D146" s="79">
        <v>0</v>
      </c>
      <c r="E146" s="79">
        <v>0</v>
      </c>
      <c r="F146" s="79">
        <v>0</v>
      </c>
      <c r="G146" s="79">
        <v>0</v>
      </c>
      <c r="H146" s="79">
        <v>0</v>
      </c>
      <c r="I146" s="79">
        <v>0</v>
      </c>
      <c r="J146" s="79">
        <v>0</v>
      </c>
      <c r="K146" s="79">
        <v>0</v>
      </c>
      <c r="L146" s="79">
        <v>0</v>
      </c>
      <c r="M146" s="79">
        <v>0</v>
      </c>
      <c r="N146" s="79">
        <v>0</v>
      </c>
      <c r="O146" s="79">
        <v>0</v>
      </c>
      <c r="P146" s="79">
        <v>0</v>
      </c>
      <c r="Q146" s="79">
        <v>0</v>
      </c>
      <c r="R146" s="79">
        <v>0</v>
      </c>
      <c r="S146" s="79">
        <v>0</v>
      </c>
      <c r="T146" s="79">
        <v>0</v>
      </c>
      <c r="U146" s="79">
        <v>0</v>
      </c>
      <c r="V146" s="79">
        <v>0</v>
      </c>
      <c r="W146" s="79">
        <v>0</v>
      </c>
      <c r="X146" s="79">
        <v>0</v>
      </c>
      <c r="Y146" s="79">
        <v>0</v>
      </c>
      <c r="Z146" s="79">
        <v>0</v>
      </c>
      <c r="AA146" s="79">
        <v>0</v>
      </c>
      <c r="AB146" s="79">
        <v>0</v>
      </c>
      <c r="AC146" s="79">
        <v>0</v>
      </c>
      <c r="AD146" s="79">
        <v>0</v>
      </c>
      <c r="AE146" s="79">
        <v>0</v>
      </c>
      <c r="AF146" s="79">
        <v>0</v>
      </c>
      <c r="AG146" s="79">
        <v>0</v>
      </c>
      <c r="AH146" s="79">
        <v>0</v>
      </c>
      <c r="AI146" s="79">
        <v>0</v>
      </c>
      <c r="AJ146" s="79">
        <v>0</v>
      </c>
      <c r="AK146" s="79">
        <v>0</v>
      </c>
      <c r="AL146" s="79">
        <v>0</v>
      </c>
      <c r="AM146" s="79">
        <f t="shared" si="2"/>
        <v>0</v>
      </c>
      <c r="AP146" s="45"/>
    </row>
    <row r="147" spans="1:42" ht="33" customHeight="1">
      <c r="A147" s="54">
        <v>375</v>
      </c>
      <c r="B147" s="55" t="s">
        <v>1376</v>
      </c>
      <c r="C147" s="56" t="s">
        <v>730</v>
      </c>
      <c r="D147" s="79">
        <v>0</v>
      </c>
      <c r="E147" s="79">
        <v>0</v>
      </c>
      <c r="F147" s="79">
        <v>0</v>
      </c>
      <c r="G147" s="79">
        <v>0</v>
      </c>
      <c r="H147" s="79">
        <v>0</v>
      </c>
      <c r="I147" s="79">
        <v>0</v>
      </c>
      <c r="J147" s="79">
        <v>0</v>
      </c>
      <c r="K147" s="79">
        <v>0</v>
      </c>
      <c r="L147" s="79">
        <v>0</v>
      </c>
      <c r="M147" s="79">
        <v>0</v>
      </c>
      <c r="N147" s="79">
        <v>0</v>
      </c>
      <c r="O147" s="79">
        <v>0</v>
      </c>
      <c r="P147" s="79">
        <v>0</v>
      </c>
      <c r="Q147" s="79">
        <v>0</v>
      </c>
      <c r="R147" s="79">
        <v>0</v>
      </c>
      <c r="S147" s="79">
        <v>0</v>
      </c>
      <c r="T147" s="79">
        <v>0</v>
      </c>
      <c r="U147" s="79">
        <v>0</v>
      </c>
      <c r="V147" s="79">
        <v>0</v>
      </c>
      <c r="W147" s="79">
        <v>0</v>
      </c>
      <c r="X147" s="79">
        <v>0</v>
      </c>
      <c r="Y147" s="79">
        <v>0</v>
      </c>
      <c r="Z147" s="79">
        <v>0</v>
      </c>
      <c r="AA147" s="79">
        <v>0</v>
      </c>
      <c r="AB147" s="79">
        <v>0</v>
      </c>
      <c r="AC147" s="79">
        <v>0</v>
      </c>
      <c r="AD147" s="79">
        <v>0</v>
      </c>
      <c r="AE147" s="79">
        <v>0</v>
      </c>
      <c r="AF147" s="79">
        <v>0</v>
      </c>
      <c r="AG147" s="79">
        <v>0</v>
      </c>
      <c r="AH147" s="79">
        <v>0</v>
      </c>
      <c r="AI147" s="79">
        <v>0</v>
      </c>
      <c r="AJ147" s="79">
        <v>0</v>
      </c>
      <c r="AK147" s="79">
        <v>0</v>
      </c>
      <c r="AL147" s="79">
        <v>0</v>
      </c>
      <c r="AM147" s="79">
        <f t="shared" si="2"/>
        <v>0</v>
      </c>
      <c r="AP147" s="45"/>
    </row>
    <row r="148" spans="1:42" ht="33" customHeight="1">
      <c r="A148" s="276">
        <v>376</v>
      </c>
      <c r="B148" s="55" t="s">
        <v>642</v>
      </c>
      <c r="C148" s="56" t="s">
        <v>683</v>
      </c>
      <c r="D148" s="79">
        <v>0</v>
      </c>
      <c r="E148" s="79">
        <v>0</v>
      </c>
      <c r="F148" s="79">
        <v>0</v>
      </c>
      <c r="G148" s="79">
        <v>50813.840000000004</v>
      </c>
      <c r="H148" s="79">
        <v>0</v>
      </c>
      <c r="I148" s="79">
        <v>17627.03</v>
      </c>
      <c r="J148" s="79">
        <v>0</v>
      </c>
      <c r="K148" s="79">
        <v>0</v>
      </c>
      <c r="L148" s="79">
        <v>0</v>
      </c>
      <c r="M148" s="79">
        <v>0</v>
      </c>
      <c r="N148" s="79">
        <v>0</v>
      </c>
      <c r="O148" s="79">
        <v>0</v>
      </c>
      <c r="P148" s="79">
        <v>0</v>
      </c>
      <c r="Q148" s="79">
        <v>0</v>
      </c>
      <c r="R148" s="79">
        <v>0</v>
      </c>
      <c r="S148" s="79">
        <v>0</v>
      </c>
      <c r="T148" s="79">
        <v>0</v>
      </c>
      <c r="U148" s="79">
        <v>0</v>
      </c>
      <c r="V148" s="79">
        <v>0</v>
      </c>
      <c r="W148" s="79">
        <v>0</v>
      </c>
      <c r="X148" s="79">
        <v>0</v>
      </c>
      <c r="Y148" s="79">
        <v>0</v>
      </c>
      <c r="Z148" s="79">
        <v>0</v>
      </c>
      <c r="AA148" s="79">
        <v>0</v>
      </c>
      <c r="AB148" s="79">
        <v>0</v>
      </c>
      <c r="AC148" s="79">
        <v>0</v>
      </c>
      <c r="AD148" s="79">
        <v>0</v>
      </c>
      <c r="AE148" s="79">
        <v>0</v>
      </c>
      <c r="AF148" s="79">
        <v>0</v>
      </c>
      <c r="AG148" s="79">
        <v>0</v>
      </c>
      <c r="AH148" s="79">
        <v>0</v>
      </c>
      <c r="AI148" s="79">
        <v>0</v>
      </c>
      <c r="AJ148" s="79">
        <v>0</v>
      </c>
      <c r="AK148" s="79">
        <v>0</v>
      </c>
      <c r="AL148" s="79">
        <v>0</v>
      </c>
      <c r="AM148" s="79">
        <f t="shared" si="2"/>
        <v>68440.87</v>
      </c>
      <c r="AP148" s="45"/>
    </row>
    <row r="149" spans="1:42" ht="33" customHeight="1">
      <c r="A149" s="276">
        <v>378</v>
      </c>
      <c r="B149" s="55" t="s">
        <v>643</v>
      </c>
      <c r="C149" s="56" t="s">
        <v>729</v>
      </c>
      <c r="D149" s="79">
        <v>0</v>
      </c>
      <c r="E149" s="79">
        <v>0</v>
      </c>
      <c r="F149" s="79">
        <v>0</v>
      </c>
      <c r="G149" s="79">
        <v>1457</v>
      </c>
      <c r="H149" s="79">
        <v>0</v>
      </c>
      <c r="I149" s="79">
        <v>1858.9</v>
      </c>
      <c r="J149" s="79">
        <v>7315.5</v>
      </c>
      <c r="K149" s="79">
        <v>0</v>
      </c>
      <c r="L149" s="79">
        <v>319.12</v>
      </c>
      <c r="M149" s="79">
        <v>0</v>
      </c>
      <c r="N149" s="79">
        <v>0</v>
      </c>
      <c r="O149" s="79">
        <v>0</v>
      </c>
      <c r="P149" s="79">
        <v>0</v>
      </c>
      <c r="Q149" s="79">
        <v>0</v>
      </c>
      <c r="R149" s="79">
        <v>0</v>
      </c>
      <c r="S149" s="79">
        <v>0</v>
      </c>
      <c r="T149" s="79">
        <v>0</v>
      </c>
      <c r="U149" s="79">
        <v>0</v>
      </c>
      <c r="V149" s="79">
        <v>0</v>
      </c>
      <c r="W149" s="79">
        <v>0</v>
      </c>
      <c r="X149" s="79">
        <v>0</v>
      </c>
      <c r="Y149" s="79">
        <v>0</v>
      </c>
      <c r="Z149" s="79">
        <v>0</v>
      </c>
      <c r="AA149" s="79">
        <v>0</v>
      </c>
      <c r="AB149" s="79">
        <v>0</v>
      </c>
      <c r="AC149" s="79">
        <v>0</v>
      </c>
      <c r="AD149" s="79">
        <v>0</v>
      </c>
      <c r="AE149" s="79">
        <v>0</v>
      </c>
      <c r="AF149" s="79">
        <v>0</v>
      </c>
      <c r="AG149" s="79">
        <v>0</v>
      </c>
      <c r="AH149" s="79">
        <v>0</v>
      </c>
      <c r="AI149" s="79">
        <v>0</v>
      </c>
      <c r="AJ149" s="79">
        <v>0</v>
      </c>
      <c r="AK149" s="79">
        <v>0</v>
      </c>
      <c r="AL149" s="79">
        <v>0</v>
      </c>
      <c r="AM149" s="79">
        <f t="shared" si="2"/>
        <v>10950.52</v>
      </c>
      <c r="AP149" s="45"/>
    </row>
    <row r="150" spans="1:42" ht="33" customHeight="1">
      <c r="A150" s="276">
        <v>379</v>
      </c>
      <c r="B150" s="55" t="s">
        <v>1377</v>
      </c>
      <c r="C150" s="56">
        <v>0</v>
      </c>
      <c r="D150" s="79">
        <v>0</v>
      </c>
      <c r="E150" s="79">
        <v>0</v>
      </c>
      <c r="F150" s="79">
        <v>0</v>
      </c>
      <c r="G150" s="79">
        <v>1644.5</v>
      </c>
      <c r="H150" s="79">
        <v>0</v>
      </c>
      <c r="I150" s="79">
        <v>0</v>
      </c>
      <c r="J150" s="79">
        <v>0</v>
      </c>
      <c r="K150" s="79">
        <v>0</v>
      </c>
      <c r="L150" s="79">
        <v>0</v>
      </c>
      <c r="M150" s="79">
        <v>0</v>
      </c>
      <c r="N150" s="79">
        <v>0</v>
      </c>
      <c r="O150" s="79">
        <v>0</v>
      </c>
      <c r="P150" s="79">
        <v>0</v>
      </c>
      <c r="Q150" s="79">
        <v>0</v>
      </c>
      <c r="R150" s="79">
        <v>0</v>
      </c>
      <c r="S150" s="79">
        <v>0</v>
      </c>
      <c r="T150" s="79">
        <v>0</v>
      </c>
      <c r="U150" s="79">
        <v>0</v>
      </c>
      <c r="V150" s="79">
        <v>0</v>
      </c>
      <c r="W150" s="79">
        <v>0</v>
      </c>
      <c r="X150" s="79">
        <v>0</v>
      </c>
      <c r="Y150" s="79">
        <v>0</v>
      </c>
      <c r="Z150" s="79">
        <v>0</v>
      </c>
      <c r="AA150" s="79">
        <v>0</v>
      </c>
      <c r="AB150" s="79">
        <v>0</v>
      </c>
      <c r="AC150" s="79">
        <v>0</v>
      </c>
      <c r="AD150" s="79">
        <v>0</v>
      </c>
      <c r="AE150" s="79">
        <v>0</v>
      </c>
      <c r="AF150" s="79">
        <v>0</v>
      </c>
      <c r="AG150" s="79">
        <v>0</v>
      </c>
      <c r="AH150" s="79">
        <v>0</v>
      </c>
      <c r="AI150" s="79">
        <v>0</v>
      </c>
      <c r="AJ150" s="79">
        <v>0</v>
      </c>
      <c r="AK150" s="79">
        <v>0</v>
      </c>
      <c r="AL150" s="79">
        <v>0</v>
      </c>
      <c r="AM150" s="79">
        <f t="shared" si="2"/>
        <v>1644.5</v>
      </c>
      <c r="AP150" s="45"/>
    </row>
    <row r="151" spans="1:42" ht="33" customHeight="1">
      <c r="A151" s="54">
        <v>380</v>
      </c>
      <c r="B151" s="55" t="s">
        <v>1378</v>
      </c>
      <c r="C151" s="56">
        <v>0</v>
      </c>
      <c r="D151" s="79">
        <v>0</v>
      </c>
      <c r="E151" s="79">
        <v>0</v>
      </c>
      <c r="F151" s="79">
        <v>0</v>
      </c>
      <c r="G151" s="79">
        <v>0</v>
      </c>
      <c r="H151" s="79">
        <v>0</v>
      </c>
      <c r="I151" s="79">
        <v>0</v>
      </c>
      <c r="J151" s="79">
        <v>0</v>
      </c>
      <c r="K151" s="79">
        <v>0</v>
      </c>
      <c r="L151" s="79">
        <v>0</v>
      </c>
      <c r="M151" s="79">
        <v>0</v>
      </c>
      <c r="N151" s="79">
        <v>0</v>
      </c>
      <c r="O151" s="79">
        <v>0</v>
      </c>
      <c r="P151" s="79">
        <v>0</v>
      </c>
      <c r="Q151" s="79">
        <v>0</v>
      </c>
      <c r="R151" s="79">
        <v>0</v>
      </c>
      <c r="S151" s="79">
        <v>0</v>
      </c>
      <c r="T151" s="79">
        <v>0</v>
      </c>
      <c r="U151" s="79">
        <v>0</v>
      </c>
      <c r="V151" s="79">
        <v>0</v>
      </c>
      <c r="W151" s="79">
        <v>0</v>
      </c>
      <c r="X151" s="79">
        <v>0</v>
      </c>
      <c r="Y151" s="79">
        <v>0</v>
      </c>
      <c r="Z151" s="79">
        <v>0</v>
      </c>
      <c r="AA151" s="79">
        <v>0</v>
      </c>
      <c r="AB151" s="79">
        <v>0</v>
      </c>
      <c r="AC151" s="79">
        <v>0</v>
      </c>
      <c r="AD151" s="79">
        <v>0</v>
      </c>
      <c r="AE151" s="79">
        <v>0</v>
      </c>
      <c r="AF151" s="79">
        <v>0</v>
      </c>
      <c r="AG151" s="79">
        <v>0</v>
      </c>
      <c r="AH151" s="79">
        <v>0</v>
      </c>
      <c r="AI151" s="79">
        <v>0</v>
      </c>
      <c r="AJ151" s="79">
        <v>0</v>
      </c>
      <c r="AK151" s="79">
        <v>0</v>
      </c>
      <c r="AL151" s="79">
        <v>0</v>
      </c>
      <c r="AM151" s="79">
        <f t="shared" si="2"/>
        <v>0</v>
      </c>
      <c r="AP151" s="45"/>
    </row>
    <row r="152" spans="1:42" ht="33" customHeight="1">
      <c r="A152" s="276">
        <v>382</v>
      </c>
      <c r="B152" s="55" t="s">
        <v>1379</v>
      </c>
      <c r="C152" s="56" t="s">
        <v>684</v>
      </c>
      <c r="D152" s="79">
        <v>0</v>
      </c>
      <c r="E152" s="79">
        <v>0</v>
      </c>
      <c r="F152" s="79">
        <v>0</v>
      </c>
      <c r="G152" s="79">
        <v>0</v>
      </c>
      <c r="H152" s="79">
        <v>0</v>
      </c>
      <c r="I152" s="79">
        <v>0</v>
      </c>
      <c r="J152" s="79">
        <v>0</v>
      </c>
      <c r="K152" s="79">
        <v>0</v>
      </c>
      <c r="L152" s="79">
        <v>0</v>
      </c>
      <c r="M152" s="79">
        <v>0</v>
      </c>
      <c r="N152" s="79">
        <v>0</v>
      </c>
      <c r="O152" s="79">
        <v>0</v>
      </c>
      <c r="P152" s="79">
        <v>0</v>
      </c>
      <c r="Q152" s="79">
        <v>0</v>
      </c>
      <c r="R152" s="79">
        <v>0</v>
      </c>
      <c r="S152" s="79">
        <v>0</v>
      </c>
      <c r="T152" s="79">
        <v>0</v>
      </c>
      <c r="U152" s="79">
        <v>0</v>
      </c>
      <c r="V152" s="79">
        <v>0</v>
      </c>
      <c r="W152" s="79">
        <v>0</v>
      </c>
      <c r="X152" s="79">
        <v>0</v>
      </c>
      <c r="Y152" s="79">
        <v>0</v>
      </c>
      <c r="Z152" s="79">
        <v>0</v>
      </c>
      <c r="AA152" s="79">
        <v>0</v>
      </c>
      <c r="AB152" s="79">
        <v>0</v>
      </c>
      <c r="AC152" s="79">
        <v>0</v>
      </c>
      <c r="AD152" s="79">
        <v>0</v>
      </c>
      <c r="AE152" s="79">
        <v>0</v>
      </c>
      <c r="AF152" s="79">
        <v>0</v>
      </c>
      <c r="AG152" s="79">
        <v>0</v>
      </c>
      <c r="AH152" s="79">
        <v>0</v>
      </c>
      <c r="AI152" s="79">
        <v>0</v>
      </c>
      <c r="AJ152" s="79">
        <v>0</v>
      </c>
      <c r="AK152" s="79">
        <v>0</v>
      </c>
      <c r="AL152" s="79">
        <v>0</v>
      </c>
      <c r="AM152" s="79">
        <f t="shared" si="2"/>
        <v>0</v>
      </c>
      <c r="AP152" s="45"/>
    </row>
    <row r="153" spans="1:42" ht="33" customHeight="1">
      <c r="A153" s="276">
        <v>383</v>
      </c>
      <c r="B153" s="55" t="s">
        <v>1380</v>
      </c>
      <c r="C153" s="56" t="s">
        <v>730</v>
      </c>
      <c r="D153" s="79">
        <v>0</v>
      </c>
      <c r="E153" s="79">
        <v>0</v>
      </c>
      <c r="F153" s="79">
        <v>0</v>
      </c>
      <c r="G153" s="79">
        <v>22802.55</v>
      </c>
      <c r="H153" s="79">
        <v>0</v>
      </c>
      <c r="I153" s="79">
        <v>0</v>
      </c>
      <c r="J153" s="79">
        <v>0</v>
      </c>
      <c r="K153" s="79">
        <v>0</v>
      </c>
      <c r="L153" s="79">
        <v>0</v>
      </c>
      <c r="M153" s="79">
        <v>0</v>
      </c>
      <c r="N153" s="79">
        <v>0</v>
      </c>
      <c r="O153" s="79">
        <v>0</v>
      </c>
      <c r="P153" s="79">
        <v>0</v>
      </c>
      <c r="Q153" s="79">
        <v>0</v>
      </c>
      <c r="R153" s="79">
        <v>0</v>
      </c>
      <c r="S153" s="79">
        <v>0</v>
      </c>
      <c r="T153" s="79">
        <v>0</v>
      </c>
      <c r="U153" s="79">
        <v>0</v>
      </c>
      <c r="V153" s="79">
        <v>0</v>
      </c>
      <c r="W153" s="79">
        <v>0</v>
      </c>
      <c r="X153" s="79">
        <v>0</v>
      </c>
      <c r="Y153" s="79">
        <v>0</v>
      </c>
      <c r="Z153" s="79">
        <v>0</v>
      </c>
      <c r="AA153" s="79">
        <v>0</v>
      </c>
      <c r="AB153" s="79">
        <v>0</v>
      </c>
      <c r="AC153" s="79">
        <v>0</v>
      </c>
      <c r="AD153" s="79">
        <v>0</v>
      </c>
      <c r="AE153" s="79">
        <v>0</v>
      </c>
      <c r="AF153" s="79">
        <v>0</v>
      </c>
      <c r="AG153" s="79">
        <v>0</v>
      </c>
      <c r="AH153" s="79">
        <v>0</v>
      </c>
      <c r="AI153" s="79">
        <v>0</v>
      </c>
      <c r="AJ153" s="79">
        <v>0</v>
      </c>
      <c r="AK153" s="79">
        <v>0</v>
      </c>
      <c r="AL153" s="79">
        <v>0</v>
      </c>
      <c r="AM153" s="79">
        <f t="shared" si="2"/>
        <v>22802.55</v>
      </c>
      <c r="AP153" s="45"/>
    </row>
    <row r="154" spans="1:42" ht="33" customHeight="1">
      <c r="A154" s="54">
        <v>384</v>
      </c>
      <c r="B154" s="55" t="s">
        <v>1381</v>
      </c>
      <c r="C154" s="56">
        <v>0</v>
      </c>
      <c r="D154" s="79">
        <v>0</v>
      </c>
      <c r="E154" s="79">
        <v>0</v>
      </c>
      <c r="F154" s="79">
        <v>0</v>
      </c>
      <c r="G154" s="79">
        <v>0</v>
      </c>
      <c r="H154" s="79">
        <v>0</v>
      </c>
      <c r="I154" s="79">
        <v>0</v>
      </c>
      <c r="J154" s="79">
        <v>0</v>
      </c>
      <c r="K154" s="79">
        <v>0</v>
      </c>
      <c r="L154" s="79">
        <v>0</v>
      </c>
      <c r="M154" s="79">
        <v>0</v>
      </c>
      <c r="N154" s="79">
        <v>0</v>
      </c>
      <c r="O154" s="79">
        <v>0</v>
      </c>
      <c r="P154" s="79">
        <v>0</v>
      </c>
      <c r="Q154" s="79">
        <v>0</v>
      </c>
      <c r="R154" s="79">
        <v>0</v>
      </c>
      <c r="S154" s="79">
        <v>0</v>
      </c>
      <c r="T154" s="79">
        <v>0</v>
      </c>
      <c r="U154" s="79">
        <v>0</v>
      </c>
      <c r="V154" s="79">
        <v>0</v>
      </c>
      <c r="W154" s="79">
        <v>0</v>
      </c>
      <c r="X154" s="79">
        <v>0</v>
      </c>
      <c r="Y154" s="79">
        <v>0</v>
      </c>
      <c r="Z154" s="79">
        <v>0</v>
      </c>
      <c r="AA154" s="79">
        <v>0</v>
      </c>
      <c r="AB154" s="79">
        <v>0</v>
      </c>
      <c r="AC154" s="79">
        <v>0</v>
      </c>
      <c r="AD154" s="79">
        <v>0</v>
      </c>
      <c r="AE154" s="79">
        <v>0</v>
      </c>
      <c r="AF154" s="79">
        <v>0</v>
      </c>
      <c r="AG154" s="79">
        <v>0</v>
      </c>
      <c r="AH154" s="79">
        <v>0</v>
      </c>
      <c r="AI154" s="79">
        <v>0</v>
      </c>
      <c r="AJ154" s="79">
        <v>0</v>
      </c>
      <c r="AK154" s="79">
        <v>0</v>
      </c>
      <c r="AL154" s="79">
        <v>0</v>
      </c>
      <c r="AM154" s="79">
        <f t="shared" si="2"/>
        <v>0</v>
      </c>
      <c r="AP154" s="45"/>
    </row>
    <row r="155" spans="1:42" ht="33" customHeight="1">
      <c r="A155" s="276">
        <v>385</v>
      </c>
      <c r="B155" s="55" t="s">
        <v>799</v>
      </c>
      <c r="C155" s="80" t="s">
        <v>730</v>
      </c>
      <c r="D155" s="79">
        <v>0</v>
      </c>
      <c r="E155" s="79">
        <v>0</v>
      </c>
      <c r="F155" s="79">
        <v>0</v>
      </c>
      <c r="G155" s="79">
        <v>1388</v>
      </c>
      <c r="H155" s="79">
        <v>0</v>
      </c>
      <c r="I155" s="79">
        <v>0</v>
      </c>
      <c r="J155" s="79">
        <v>0</v>
      </c>
      <c r="K155" s="79">
        <v>0</v>
      </c>
      <c r="L155" s="79">
        <v>0</v>
      </c>
      <c r="M155" s="79">
        <v>0</v>
      </c>
      <c r="N155" s="79">
        <v>0</v>
      </c>
      <c r="O155" s="79">
        <v>0</v>
      </c>
      <c r="P155" s="79">
        <v>0</v>
      </c>
      <c r="Q155" s="79">
        <v>0</v>
      </c>
      <c r="R155" s="79">
        <v>0</v>
      </c>
      <c r="S155" s="79">
        <v>0</v>
      </c>
      <c r="T155" s="79">
        <v>0</v>
      </c>
      <c r="U155" s="79">
        <v>0</v>
      </c>
      <c r="V155" s="79">
        <v>0</v>
      </c>
      <c r="W155" s="79">
        <v>0</v>
      </c>
      <c r="X155" s="79">
        <v>0</v>
      </c>
      <c r="Y155" s="79">
        <v>0</v>
      </c>
      <c r="Z155" s="79">
        <v>0</v>
      </c>
      <c r="AA155" s="79">
        <v>0</v>
      </c>
      <c r="AB155" s="79">
        <v>0</v>
      </c>
      <c r="AC155" s="79">
        <v>0</v>
      </c>
      <c r="AD155" s="79">
        <v>0</v>
      </c>
      <c r="AE155" s="79">
        <v>0</v>
      </c>
      <c r="AF155" s="79">
        <v>0</v>
      </c>
      <c r="AG155" s="79">
        <v>0</v>
      </c>
      <c r="AH155" s="79">
        <v>0</v>
      </c>
      <c r="AI155" s="79">
        <v>0</v>
      </c>
      <c r="AJ155" s="79">
        <v>0</v>
      </c>
      <c r="AK155" s="79">
        <v>0</v>
      </c>
      <c r="AL155" s="79">
        <v>0</v>
      </c>
      <c r="AM155" s="79">
        <f t="shared" si="2"/>
        <v>1388</v>
      </c>
      <c r="AP155" s="45"/>
    </row>
    <row r="156" spans="1:42" ht="33" customHeight="1">
      <c r="A156" s="54">
        <v>411</v>
      </c>
      <c r="B156" s="55" t="s">
        <v>159</v>
      </c>
      <c r="C156" s="56">
        <v>0</v>
      </c>
      <c r="D156" s="79">
        <v>0</v>
      </c>
      <c r="E156" s="79">
        <v>0</v>
      </c>
      <c r="F156" s="79">
        <v>0</v>
      </c>
      <c r="G156" s="79">
        <v>0</v>
      </c>
      <c r="H156" s="79">
        <v>0</v>
      </c>
      <c r="I156" s="79">
        <v>0</v>
      </c>
      <c r="J156" s="79">
        <v>0</v>
      </c>
      <c r="K156" s="79">
        <v>0</v>
      </c>
      <c r="L156" s="79">
        <v>0</v>
      </c>
      <c r="M156" s="79">
        <v>0</v>
      </c>
      <c r="N156" s="79">
        <v>0</v>
      </c>
      <c r="O156" s="79">
        <v>0</v>
      </c>
      <c r="P156" s="79">
        <v>0</v>
      </c>
      <c r="Q156" s="79">
        <v>0</v>
      </c>
      <c r="R156" s="79">
        <v>0</v>
      </c>
      <c r="S156" s="79">
        <v>0</v>
      </c>
      <c r="T156" s="79">
        <v>0</v>
      </c>
      <c r="U156" s="79">
        <v>0</v>
      </c>
      <c r="V156" s="79">
        <v>0</v>
      </c>
      <c r="W156" s="79">
        <v>0</v>
      </c>
      <c r="X156" s="79">
        <v>0</v>
      </c>
      <c r="Y156" s="79">
        <v>0</v>
      </c>
      <c r="Z156" s="79">
        <v>0</v>
      </c>
      <c r="AA156" s="79">
        <v>0</v>
      </c>
      <c r="AB156" s="79">
        <v>0</v>
      </c>
      <c r="AC156" s="79">
        <v>0</v>
      </c>
      <c r="AD156" s="79">
        <v>0</v>
      </c>
      <c r="AE156" s="79">
        <v>0</v>
      </c>
      <c r="AF156" s="79">
        <v>0</v>
      </c>
      <c r="AG156" s="79">
        <v>0</v>
      </c>
      <c r="AH156" s="79">
        <v>0</v>
      </c>
      <c r="AI156" s="79">
        <v>0</v>
      </c>
      <c r="AJ156" s="79">
        <v>0</v>
      </c>
      <c r="AK156" s="79">
        <v>0</v>
      </c>
      <c r="AL156" s="79">
        <v>0</v>
      </c>
      <c r="AM156" s="79">
        <f t="shared" si="2"/>
        <v>0</v>
      </c>
      <c r="AP156" s="45"/>
    </row>
    <row r="157" spans="1:42" ht="33" customHeight="1">
      <c r="A157" s="54">
        <v>417</v>
      </c>
      <c r="B157" s="55" t="s">
        <v>160</v>
      </c>
      <c r="C157" s="56">
        <v>0</v>
      </c>
      <c r="D157" s="79">
        <v>0</v>
      </c>
      <c r="E157" s="79">
        <v>0</v>
      </c>
      <c r="F157" s="79">
        <v>0</v>
      </c>
      <c r="G157" s="79">
        <v>0</v>
      </c>
      <c r="H157" s="79">
        <v>0</v>
      </c>
      <c r="I157" s="79">
        <v>0</v>
      </c>
      <c r="J157" s="79">
        <v>0</v>
      </c>
      <c r="K157" s="79">
        <v>0</v>
      </c>
      <c r="L157" s="79">
        <v>0</v>
      </c>
      <c r="M157" s="79">
        <v>0</v>
      </c>
      <c r="N157" s="79">
        <v>0</v>
      </c>
      <c r="O157" s="79">
        <v>0</v>
      </c>
      <c r="P157" s="79">
        <v>0</v>
      </c>
      <c r="Q157" s="79">
        <v>0</v>
      </c>
      <c r="R157" s="79">
        <v>0</v>
      </c>
      <c r="S157" s="79">
        <v>0</v>
      </c>
      <c r="T157" s="79">
        <v>0</v>
      </c>
      <c r="U157" s="79">
        <v>0</v>
      </c>
      <c r="V157" s="79">
        <v>0</v>
      </c>
      <c r="W157" s="79">
        <v>0</v>
      </c>
      <c r="X157" s="79">
        <v>0</v>
      </c>
      <c r="Y157" s="79">
        <v>0</v>
      </c>
      <c r="Z157" s="79">
        <v>0</v>
      </c>
      <c r="AA157" s="79">
        <v>0</v>
      </c>
      <c r="AB157" s="79">
        <v>0</v>
      </c>
      <c r="AC157" s="79">
        <v>0</v>
      </c>
      <c r="AD157" s="79">
        <v>0</v>
      </c>
      <c r="AE157" s="79">
        <v>0</v>
      </c>
      <c r="AF157" s="79">
        <v>0</v>
      </c>
      <c r="AG157" s="79">
        <v>0</v>
      </c>
      <c r="AH157" s="79">
        <v>0</v>
      </c>
      <c r="AI157" s="79">
        <v>0</v>
      </c>
      <c r="AJ157" s="79">
        <v>0</v>
      </c>
      <c r="AK157" s="79">
        <v>0</v>
      </c>
      <c r="AL157" s="79">
        <v>0</v>
      </c>
      <c r="AM157" s="79">
        <f t="shared" si="2"/>
        <v>0</v>
      </c>
      <c r="AP157" s="45"/>
    </row>
    <row r="158" spans="1:42" ht="33" customHeight="1">
      <c r="A158" s="54">
        <v>418</v>
      </c>
      <c r="B158" s="55" t="s">
        <v>161</v>
      </c>
      <c r="C158" s="56">
        <v>0</v>
      </c>
      <c r="D158" s="79">
        <v>0</v>
      </c>
      <c r="E158" s="79">
        <v>0</v>
      </c>
      <c r="F158" s="79">
        <v>0</v>
      </c>
      <c r="G158" s="79">
        <v>0</v>
      </c>
      <c r="H158" s="79">
        <v>0</v>
      </c>
      <c r="I158" s="79">
        <v>0</v>
      </c>
      <c r="J158" s="79">
        <v>0</v>
      </c>
      <c r="K158" s="79">
        <v>0</v>
      </c>
      <c r="L158" s="79">
        <v>0</v>
      </c>
      <c r="M158" s="79">
        <v>0</v>
      </c>
      <c r="N158" s="79">
        <v>0</v>
      </c>
      <c r="O158" s="79">
        <v>0</v>
      </c>
      <c r="P158" s="79">
        <v>0</v>
      </c>
      <c r="Q158" s="79">
        <v>0</v>
      </c>
      <c r="R158" s="79">
        <v>0</v>
      </c>
      <c r="S158" s="79">
        <v>0</v>
      </c>
      <c r="T158" s="79">
        <v>0</v>
      </c>
      <c r="U158" s="79">
        <v>0</v>
      </c>
      <c r="V158" s="79">
        <v>0</v>
      </c>
      <c r="W158" s="79">
        <v>0</v>
      </c>
      <c r="X158" s="79">
        <v>0</v>
      </c>
      <c r="Y158" s="79">
        <v>0</v>
      </c>
      <c r="Z158" s="79">
        <v>0</v>
      </c>
      <c r="AA158" s="79">
        <v>0</v>
      </c>
      <c r="AB158" s="79">
        <v>0</v>
      </c>
      <c r="AC158" s="79">
        <v>0</v>
      </c>
      <c r="AD158" s="79">
        <v>0</v>
      </c>
      <c r="AE158" s="79">
        <v>0</v>
      </c>
      <c r="AF158" s="79">
        <v>0</v>
      </c>
      <c r="AG158" s="79">
        <v>0</v>
      </c>
      <c r="AH158" s="79">
        <v>0</v>
      </c>
      <c r="AI158" s="79">
        <v>0</v>
      </c>
      <c r="AJ158" s="79">
        <v>0</v>
      </c>
      <c r="AK158" s="79">
        <v>0</v>
      </c>
      <c r="AL158" s="79">
        <v>0</v>
      </c>
      <c r="AM158" s="79">
        <f t="shared" si="2"/>
        <v>0</v>
      </c>
      <c r="AP158" s="45"/>
    </row>
    <row r="159" spans="1:42" ht="33" customHeight="1">
      <c r="A159" s="54">
        <v>422</v>
      </c>
      <c r="B159" s="55" t="s">
        <v>162</v>
      </c>
      <c r="C159" s="56">
        <v>0</v>
      </c>
      <c r="D159" s="79">
        <v>0</v>
      </c>
      <c r="E159" s="79">
        <v>0</v>
      </c>
      <c r="F159" s="79">
        <v>0</v>
      </c>
      <c r="G159" s="79">
        <v>0</v>
      </c>
      <c r="H159" s="79">
        <v>0</v>
      </c>
      <c r="I159" s="79">
        <v>0</v>
      </c>
      <c r="J159" s="79">
        <v>0</v>
      </c>
      <c r="K159" s="79">
        <v>0</v>
      </c>
      <c r="L159" s="79">
        <v>0</v>
      </c>
      <c r="M159" s="79">
        <v>0</v>
      </c>
      <c r="N159" s="79">
        <v>0</v>
      </c>
      <c r="O159" s="79">
        <v>0</v>
      </c>
      <c r="P159" s="79">
        <v>0</v>
      </c>
      <c r="Q159" s="79">
        <v>0</v>
      </c>
      <c r="R159" s="79">
        <v>0</v>
      </c>
      <c r="S159" s="79">
        <v>0</v>
      </c>
      <c r="T159" s="79">
        <v>0</v>
      </c>
      <c r="U159" s="79">
        <v>0</v>
      </c>
      <c r="V159" s="79">
        <v>0</v>
      </c>
      <c r="W159" s="79">
        <v>0</v>
      </c>
      <c r="X159" s="79">
        <v>0</v>
      </c>
      <c r="Y159" s="79">
        <v>0</v>
      </c>
      <c r="Z159" s="79">
        <v>0</v>
      </c>
      <c r="AA159" s="79">
        <v>0</v>
      </c>
      <c r="AB159" s="79">
        <v>0</v>
      </c>
      <c r="AC159" s="79">
        <v>0</v>
      </c>
      <c r="AD159" s="79">
        <v>0</v>
      </c>
      <c r="AE159" s="79">
        <v>0</v>
      </c>
      <c r="AF159" s="79">
        <v>0</v>
      </c>
      <c r="AG159" s="79">
        <v>0</v>
      </c>
      <c r="AH159" s="79">
        <v>0</v>
      </c>
      <c r="AI159" s="79">
        <v>0</v>
      </c>
      <c r="AJ159" s="79">
        <v>0</v>
      </c>
      <c r="AK159" s="79">
        <v>0</v>
      </c>
      <c r="AL159" s="79">
        <v>0</v>
      </c>
      <c r="AM159" s="79">
        <f t="shared" si="2"/>
        <v>0</v>
      </c>
      <c r="AP159" s="45"/>
    </row>
    <row r="160" spans="1:42" ht="33" customHeight="1">
      <c r="A160" s="54">
        <v>423</v>
      </c>
      <c r="B160" s="55" t="s">
        <v>163</v>
      </c>
      <c r="C160" s="56">
        <v>0</v>
      </c>
      <c r="D160" s="79">
        <v>0</v>
      </c>
      <c r="E160" s="79">
        <v>0</v>
      </c>
      <c r="F160" s="79">
        <v>0</v>
      </c>
      <c r="G160" s="79">
        <v>0</v>
      </c>
      <c r="H160" s="79">
        <v>0</v>
      </c>
      <c r="I160" s="79">
        <v>0</v>
      </c>
      <c r="J160" s="79">
        <v>0</v>
      </c>
      <c r="K160" s="79">
        <v>0</v>
      </c>
      <c r="L160" s="79">
        <v>0</v>
      </c>
      <c r="M160" s="79">
        <v>0</v>
      </c>
      <c r="N160" s="79">
        <v>0</v>
      </c>
      <c r="O160" s="79">
        <v>0</v>
      </c>
      <c r="P160" s="79">
        <v>0</v>
      </c>
      <c r="Q160" s="79">
        <v>0</v>
      </c>
      <c r="R160" s="79">
        <v>0</v>
      </c>
      <c r="S160" s="79">
        <v>0</v>
      </c>
      <c r="T160" s="79">
        <v>0</v>
      </c>
      <c r="U160" s="79">
        <v>0</v>
      </c>
      <c r="V160" s="79">
        <v>0</v>
      </c>
      <c r="W160" s="79">
        <v>0</v>
      </c>
      <c r="X160" s="79">
        <v>0</v>
      </c>
      <c r="Y160" s="79">
        <v>0</v>
      </c>
      <c r="Z160" s="79">
        <v>0</v>
      </c>
      <c r="AA160" s="79">
        <v>0</v>
      </c>
      <c r="AB160" s="79">
        <v>0</v>
      </c>
      <c r="AC160" s="79">
        <v>0</v>
      </c>
      <c r="AD160" s="79">
        <v>0</v>
      </c>
      <c r="AE160" s="79">
        <v>0</v>
      </c>
      <c r="AF160" s="79">
        <v>0</v>
      </c>
      <c r="AG160" s="79">
        <v>0</v>
      </c>
      <c r="AH160" s="79">
        <v>0</v>
      </c>
      <c r="AI160" s="79">
        <v>0</v>
      </c>
      <c r="AJ160" s="79">
        <v>0</v>
      </c>
      <c r="AK160" s="79">
        <v>0</v>
      </c>
      <c r="AL160" s="79">
        <v>0</v>
      </c>
      <c r="AM160" s="79">
        <f t="shared" si="2"/>
        <v>0</v>
      </c>
      <c r="AP160" s="45"/>
    </row>
    <row r="161" spans="1:42" ht="33" customHeight="1">
      <c r="A161" s="54">
        <v>424</v>
      </c>
      <c r="B161" s="55" t="s">
        <v>1382</v>
      </c>
      <c r="C161" s="56">
        <v>0</v>
      </c>
      <c r="D161" s="79">
        <v>0</v>
      </c>
      <c r="E161" s="79">
        <v>0</v>
      </c>
      <c r="F161" s="79">
        <v>0</v>
      </c>
      <c r="G161" s="79">
        <v>0</v>
      </c>
      <c r="H161" s="79">
        <v>0</v>
      </c>
      <c r="I161" s="79">
        <v>0</v>
      </c>
      <c r="J161" s="79">
        <v>0</v>
      </c>
      <c r="K161" s="79">
        <v>0</v>
      </c>
      <c r="L161" s="79">
        <v>0</v>
      </c>
      <c r="M161" s="79">
        <v>0</v>
      </c>
      <c r="N161" s="79">
        <v>0</v>
      </c>
      <c r="O161" s="79">
        <v>0</v>
      </c>
      <c r="P161" s="79">
        <v>0</v>
      </c>
      <c r="Q161" s="79">
        <v>0</v>
      </c>
      <c r="R161" s="79">
        <v>0</v>
      </c>
      <c r="S161" s="79">
        <v>0</v>
      </c>
      <c r="T161" s="79">
        <v>0</v>
      </c>
      <c r="U161" s="79">
        <v>0</v>
      </c>
      <c r="V161" s="79">
        <v>0</v>
      </c>
      <c r="W161" s="79">
        <v>0</v>
      </c>
      <c r="X161" s="79">
        <v>0</v>
      </c>
      <c r="Y161" s="79">
        <v>0</v>
      </c>
      <c r="Z161" s="79">
        <v>0</v>
      </c>
      <c r="AA161" s="79">
        <v>0</v>
      </c>
      <c r="AB161" s="79">
        <v>0</v>
      </c>
      <c r="AC161" s="79">
        <v>0</v>
      </c>
      <c r="AD161" s="79">
        <v>0</v>
      </c>
      <c r="AE161" s="79">
        <v>0</v>
      </c>
      <c r="AF161" s="79">
        <v>0</v>
      </c>
      <c r="AG161" s="79">
        <v>0</v>
      </c>
      <c r="AH161" s="79">
        <v>0</v>
      </c>
      <c r="AI161" s="79">
        <v>0</v>
      </c>
      <c r="AJ161" s="79">
        <v>0</v>
      </c>
      <c r="AK161" s="79">
        <v>0</v>
      </c>
      <c r="AL161" s="79">
        <v>0</v>
      </c>
      <c r="AM161" s="79">
        <f t="shared" si="2"/>
        <v>0</v>
      </c>
      <c r="AP161" s="45"/>
    </row>
    <row r="162" spans="1:42" ht="33" customHeight="1">
      <c r="A162" s="54">
        <v>425</v>
      </c>
      <c r="B162" s="55" t="s">
        <v>164</v>
      </c>
      <c r="C162" s="56">
        <v>0</v>
      </c>
      <c r="D162" s="79">
        <v>0</v>
      </c>
      <c r="E162" s="79">
        <v>0</v>
      </c>
      <c r="F162" s="79">
        <v>0</v>
      </c>
      <c r="G162" s="79">
        <v>0</v>
      </c>
      <c r="H162" s="79">
        <v>0</v>
      </c>
      <c r="I162" s="79">
        <v>0</v>
      </c>
      <c r="J162" s="79">
        <v>0</v>
      </c>
      <c r="K162" s="79">
        <v>0</v>
      </c>
      <c r="L162" s="79">
        <v>0</v>
      </c>
      <c r="M162" s="79">
        <v>0</v>
      </c>
      <c r="N162" s="79">
        <v>0</v>
      </c>
      <c r="O162" s="79">
        <v>0</v>
      </c>
      <c r="P162" s="79">
        <v>0</v>
      </c>
      <c r="Q162" s="79">
        <v>0</v>
      </c>
      <c r="R162" s="79">
        <v>0</v>
      </c>
      <c r="S162" s="79">
        <v>0</v>
      </c>
      <c r="T162" s="79">
        <v>0</v>
      </c>
      <c r="U162" s="79">
        <v>0</v>
      </c>
      <c r="V162" s="79">
        <v>0</v>
      </c>
      <c r="W162" s="79">
        <v>0</v>
      </c>
      <c r="X162" s="79">
        <v>0</v>
      </c>
      <c r="Y162" s="79">
        <v>0</v>
      </c>
      <c r="Z162" s="79">
        <v>0</v>
      </c>
      <c r="AA162" s="79">
        <v>0</v>
      </c>
      <c r="AB162" s="79">
        <v>0</v>
      </c>
      <c r="AC162" s="79">
        <v>0</v>
      </c>
      <c r="AD162" s="79">
        <v>0</v>
      </c>
      <c r="AE162" s="79">
        <v>0</v>
      </c>
      <c r="AF162" s="79">
        <v>0</v>
      </c>
      <c r="AG162" s="79">
        <v>0</v>
      </c>
      <c r="AH162" s="79">
        <v>0</v>
      </c>
      <c r="AI162" s="79">
        <v>0</v>
      </c>
      <c r="AJ162" s="79">
        <v>0</v>
      </c>
      <c r="AK162" s="79">
        <v>0</v>
      </c>
      <c r="AL162" s="79">
        <v>0</v>
      </c>
      <c r="AM162" s="79">
        <f t="shared" si="2"/>
        <v>0</v>
      </c>
      <c r="AP162" s="45"/>
    </row>
    <row r="163" spans="1:42" ht="33" customHeight="1">
      <c r="A163" s="54">
        <v>426</v>
      </c>
      <c r="B163" s="55" t="s">
        <v>165</v>
      </c>
      <c r="C163" s="80">
        <v>0</v>
      </c>
      <c r="D163" s="79">
        <v>0</v>
      </c>
      <c r="E163" s="79">
        <v>0</v>
      </c>
      <c r="F163" s="79">
        <v>0</v>
      </c>
      <c r="G163" s="79">
        <v>0</v>
      </c>
      <c r="H163" s="79">
        <v>0</v>
      </c>
      <c r="I163" s="79">
        <v>0</v>
      </c>
      <c r="J163" s="79">
        <v>0</v>
      </c>
      <c r="K163" s="79">
        <v>0</v>
      </c>
      <c r="L163" s="79">
        <v>0</v>
      </c>
      <c r="M163" s="79">
        <v>0</v>
      </c>
      <c r="N163" s="79">
        <v>0</v>
      </c>
      <c r="O163" s="79">
        <v>0</v>
      </c>
      <c r="P163" s="79">
        <v>0</v>
      </c>
      <c r="Q163" s="79">
        <v>0</v>
      </c>
      <c r="R163" s="79">
        <v>0</v>
      </c>
      <c r="S163" s="79">
        <v>0</v>
      </c>
      <c r="T163" s="79">
        <v>0</v>
      </c>
      <c r="U163" s="79">
        <v>0</v>
      </c>
      <c r="V163" s="79">
        <v>0</v>
      </c>
      <c r="W163" s="79">
        <v>0</v>
      </c>
      <c r="X163" s="79">
        <v>0</v>
      </c>
      <c r="Y163" s="79">
        <v>0</v>
      </c>
      <c r="Z163" s="79">
        <v>0</v>
      </c>
      <c r="AA163" s="79">
        <v>0</v>
      </c>
      <c r="AB163" s="79">
        <v>0</v>
      </c>
      <c r="AC163" s="79">
        <v>0</v>
      </c>
      <c r="AD163" s="79">
        <v>0</v>
      </c>
      <c r="AE163" s="79">
        <v>0</v>
      </c>
      <c r="AF163" s="79">
        <v>0</v>
      </c>
      <c r="AG163" s="79">
        <v>0</v>
      </c>
      <c r="AH163" s="79">
        <v>0</v>
      </c>
      <c r="AI163" s="79">
        <v>0</v>
      </c>
      <c r="AJ163" s="79">
        <v>0</v>
      </c>
      <c r="AK163" s="79">
        <v>0</v>
      </c>
      <c r="AL163" s="79">
        <v>0</v>
      </c>
      <c r="AM163" s="79">
        <f t="shared" si="2"/>
        <v>0</v>
      </c>
      <c r="AP163" s="45"/>
    </row>
    <row r="164" spans="1:42" ht="33" customHeight="1">
      <c r="A164" s="54">
        <v>427</v>
      </c>
      <c r="B164" s="55" t="s">
        <v>166</v>
      </c>
      <c r="C164" s="56">
        <v>0</v>
      </c>
      <c r="D164" s="79">
        <v>0</v>
      </c>
      <c r="E164" s="79">
        <v>0</v>
      </c>
      <c r="F164" s="79">
        <v>0</v>
      </c>
      <c r="G164" s="79">
        <v>0</v>
      </c>
      <c r="H164" s="79">
        <v>0</v>
      </c>
      <c r="I164" s="79">
        <v>0</v>
      </c>
      <c r="J164" s="79">
        <v>0</v>
      </c>
      <c r="K164" s="79">
        <v>0</v>
      </c>
      <c r="L164" s="79">
        <v>0</v>
      </c>
      <c r="M164" s="79">
        <v>0</v>
      </c>
      <c r="N164" s="79">
        <v>0</v>
      </c>
      <c r="O164" s="79">
        <v>0</v>
      </c>
      <c r="P164" s="79">
        <v>0</v>
      </c>
      <c r="Q164" s="79">
        <v>0</v>
      </c>
      <c r="R164" s="79">
        <v>0</v>
      </c>
      <c r="S164" s="79">
        <v>0</v>
      </c>
      <c r="T164" s="79">
        <v>0</v>
      </c>
      <c r="U164" s="79">
        <v>0</v>
      </c>
      <c r="V164" s="79">
        <v>0</v>
      </c>
      <c r="W164" s="79">
        <v>0</v>
      </c>
      <c r="X164" s="79">
        <v>0</v>
      </c>
      <c r="Y164" s="79">
        <v>0</v>
      </c>
      <c r="Z164" s="79">
        <v>0</v>
      </c>
      <c r="AA164" s="79">
        <v>0</v>
      </c>
      <c r="AB164" s="79">
        <v>0</v>
      </c>
      <c r="AC164" s="79">
        <v>0</v>
      </c>
      <c r="AD164" s="79">
        <v>0</v>
      </c>
      <c r="AE164" s="79">
        <v>0</v>
      </c>
      <c r="AF164" s="79">
        <v>0</v>
      </c>
      <c r="AG164" s="79">
        <v>0</v>
      </c>
      <c r="AH164" s="79">
        <v>0</v>
      </c>
      <c r="AI164" s="79">
        <v>0</v>
      </c>
      <c r="AJ164" s="79">
        <v>0</v>
      </c>
      <c r="AK164" s="79">
        <v>0</v>
      </c>
      <c r="AL164" s="79">
        <v>0</v>
      </c>
      <c r="AM164" s="79">
        <f t="shared" si="2"/>
        <v>0</v>
      </c>
      <c r="AP164" s="45"/>
    </row>
    <row r="165" spans="1:42" ht="33" customHeight="1">
      <c r="A165" s="54">
        <v>428</v>
      </c>
      <c r="B165" s="55" t="s">
        <v>167</v>
      </c>
      <c r="C165" s="80">
        <v>0</v>
      </c>
      <c r="D165" s="79">
        <v>0</v>
      </c>
      <c r="E165" s="79">
        <v>0</v>
      </c>
      <c r="F165" s="79">
        <v>0</v>
      </c>
      <c r="G165" s="79">
        <v>0</v>
      </c>
      <c r="H165" s="79">
        <v>0</v>
      </c>
      <c r="I165" s="79">
        <v>0</v>
      </c>
      <c r="J165" s="79">
        <v>0</v>
      </c>
      <c r="K165" s="79">
        <v>0</v>
      </c>
      <c r="L165" s="79">
        <v>0</v>
      </c>
      <c r="M165" s="79">
        <v>0</v>
      </c>
      <c r="N165" s="79">
        <v>0</v>
      </c>
      <c r="O165" s="79">
        <v>0</v>
      </c>
      <c r="P165" s="79">
        <v>0</v>
      </c>
      <c r="Q165" s="79">
        <v>0</v>
      </c>
      <c r="R165" s="79">
        <v>0</v>
      </c>
      <c r="S165" s="79">
        <v>0</v>
      </c>
      <c r="T165" s="79">
        <v>0</v>
      </c>
      <c r="U165" s="79">
        <v>0</v>
      </c>
      <c r="V165" s="79">
        <v>0</v>
      </c>
      <c r="W165" s="79">
        <v>0</v>
      </c>
      <c r="X165" s="79">
        <v>0</v>
      </c>
      <c r="Y165" s="79">
        <v>0</v>
      </c>
      <c r="Z165" s="79">
        <v>0</v>
      </c>
      <c r="AA165" s="79">
        <v>0</v>
      </c>
      <c r="AB165" s="79">
        <v>0</v>
      </c>
      <c r="AC165" s="79">
        <v>0</v>
      </c>
      <c r="AD165" s="79">
        <v>0</v>
      </c>
      <c r="AE165" s="79">
        <v>0</v>
      </c>
      <c r="AF165" s="79">
        <v>0</v>
      </c>
      <c r="AG165" s="79">
        <v>0</v>
      </c>
      <c r="AH165" s="79">
        <v>0</v>
      </c>
      <c r="AI165" s="79">
        <v>0</v>
      </c>
      <c r="AJ165" s="79">
        <v>0</v>
      </c>
      <c r="AK165" s="79">
        <v>0</v>
      </c>
      <c r="AL165" s="79">
        <v>0</v>
      </c>
      <c r="AM165" s="79">
        <f t="shared" si="2"/>
        <v>0</v>
      </c>
      <c r="AP165" s="45"/>
    </row>
    <row r="166" spans="1:42" ht="33" customHeight="1">
      <c r="A166" s="54">
        <v>429</v>
      </c>
      <c r="B166" s="55" t="s">
        <v>168</v>
      </c>
      <c r="C166" s="56">
        <v>0</v>
      </c>
      <c r="D166" s="79">
        <v>0</v>
      </c>
      <c r="E166" s="79">
        <v>0</v>
      </c>
      <c r="F166" s="79">
        <v>0</v>
      </c>
      <c r="G166" s="79">
        <v>0</v>
      </c>
      <c r="H166" s="79">
        <v>0</v>
      </c>
      <c r="I166" s="79">
        <v>0</v>
      </c>
      <c r="J166" s="79">
        <v>0</v>
      </c>
      <c r="K166" s="79">
        <v>0</v>
      </c>
      <c r="L166" s="79">
        <v>0</v>
      </c>
      <c r="M166" s="79">
        <v>0</v>
      </c>
      <c r="N166" s="79">
        <v>0</v>
      </c>
      <c r="O166" s="79">
        <v>0</v>
      </c>
      <c r="P166" s="79">
        <v>0</v>
      </c>
      <c r="Q166" s="79">
        <v>0</v>
      </c>
      <c r="R166" s="79">
        <v>0</v>
      </c>
      <c r="S166" s="79">
        <v>0</v>
      </c>
      <c r="T166" s="79">
        <v>0</v>
      </c>
      <c r="U166" s="79">
        <v>0</v>
      </c>
      <c r="V166" s="79">
        <v>0</v>
      </c>
      <c r="W166" s="79">
        <v>0</v>
      </c>
      <c r="X166" s="79">
        <v>0</v>
      </c>
      <c r="Y166" s="79">
        <v>0</v>
      </c>
      <c r="Z166" s="79">
        <v>0</v>
      </c>
      <c r="AA166" s="79">
        <v>0</v>
      </c>
      <c r="AB166" s="79">
        <v>0</v>
      </c>
      <c r="AC166" s="79">
        <v>0</v>
      </c>
      <c r="AD166" s="79">
        <v>0</v>
      </c>
      <c r="AE166" s="79">
        <v>0</v>
      </c>
      <c r="AF166" s="79">
        <v>0</v>
      </c>
      <c r="AG166" s="79">
        <v>0</v>
      </c>
      <c r="AH166" s="79">
        <v>0</v>
      </c>
      <c r="AI166" s="79">
        <v>0</v>
      </c>
      <c r="AJ166" s="79">
        <v>0</v>
      </c>
      <c r="AK166" s="79">
        <v>0</v>
      </c>
      <c r="AL166" s="79">
        <v>0</v>
      </c>
      <c r="AM166" s="79">
        <f t="shared" si="2"/>
        <v>0</v>
      </c>
      <c r="AP166" s="45"/>
    </row>
    <row r="167" spans="1:42" ht="33" customHeight="1">
      <c r="A167" s="54">
        <v>432</v>
      </c>
      <c r="B167" s="55" t="s">
        <v>169</v>
      </c>
      <c r="C167" s="80">
        <v>0</v>
      </c>
      <c r="D167" s="79">
        <v>0</v>
      </c>
      <c r="E167" s="79">
        <v>0</v>
      </c>
      <c r="F167" s="79">
        <v>0</v>
      </c>
      <c r="G167" s="79">
        <v>0</v>
      </c>
      <c r="H167" s="79">
        <v>0</v>
      </c>
      <c r="I167" s="79">
        <v>0</v>
      </c>
      <c r="J167" s="79">
        <v>0</v>
      </c>
      <c r="K167" s="79">
        <v>0</v>
      </c>
      <c r="L167" s="79">
        <v>0</v>
      </c>
      <c r="M167" s="79">
        <v>0</v>
      </c>
      <c r="N167" s="79">
        <v>0</v>
      </c>
      <c r="O167" s="79">
        <v>0</v>
      </c>
      <c r="P167" s="79">
        <v>0</v>
      </c>
      <c r="Q167" s="79">
        <v>0</v>
      </c>
      <c r="R167" s="79">
        <v>0</v>
      </c>
      <c r="S167" s="79">
        <v>0</v>
      </c>
      <c r="T167" s="79">
        <v>0</v>
      </c>
      <c r="U167" s="79">
        <v>0</v>
      </c>
      <c r="V167" s="79">
        <v>0</v>
      </c>
      <c r="W167" s="79">
        <v>0</v>
      </c>
      <c r="X167" s="79">
        <v>0</v>
      </c>
      <c r="Y167" s="79">
        <v>0</v>
      </c>
      <c r="Z167" s="79">
        <v>0</v>
      </c>
      <c r="AA167" s="79">
        <v>0</v>
      </c>
      <c r="AB167" s="79">
        <v>0</v>
      </c>
      <c r="AC167" s="79">
        <v>0</v>
      </c>
      <c r="AD167" s="79">
        <v>0</v>
      </c>
      <c r="AE167" s="79">
        <v>0</v>
      </c>
      <c r="AF167" s="79">
        <v>0</v>
      </c>
      <c r="AG167" s="79">
        <v>0</v>
      </c>
      <c r="AH167" s="79">
        <v>0</v>
      </c>
      <c r="AI167" s="79">
        <v>0</v>
      </c>
      <c r="AJ167" s="79">
        <v>0</v>
      </c>
      <c r="AK167" s="79">
        <v>0</v>
      </c>
      <c r="AL167" s="79">
        <v>0</v>
      </c>
      <c r="AM167" s="79">
        <f t="shared" si="2"/>
        <v>0</v>
      </c>
      <c r="AP167" s="45"/>
    </row>
    <row r="168" spans="1:42" ht="33" customHeight="1">
      <c r="A168" s="54">
        <v>433</v>
      </c>
      <c r="B168" s="55" t="s">
        <v>170</v>
      </c>
      <c r="C168" s="80">
        <v>0</v>
      </c>
      <c r="D168" s="79">
        <v>0</v>
      </c>
      <c r="E168" s="79">
        <v>0</v>
      </c>
      <c r="F168" s="79">
        <v>0</v>
      </c>
      <c r="G168" s="79">
        <v>0</v>
      </c>
      <c r="H168" s="79">
        <v>0</v>
      </c>
      <c r="I168" s="79">
        <v>0</v>
      </c>
      <c r="J168" s="79">
        <v>0</v>
      </c>
      <c r="K168" s="79">
        <v>0</v>
      </c>
      <c r="L168" s="79">
        <v>0</v>
      </c>
      <c r="M168" s="79">
        <v>0</v>
      </c>
      <c r="N168" s="79">
        <v>0</v>
      </c>
      <c r="O168" s="79">
        <v>0</v>
      </c>
      <c r="P168" s="79">
        <v>0</v>
      </c>
      <c r="Q168" s="79">
        <v>0</v>
      </c>
      <c r="R168" s="79">
        <v>0</v>
      </c>
      <c r="S168" s="79">
        <v>0</v>
      </c>
      <c r="T168" s="79">
        <v>0</v>
      </c>
      <c r="U168" s="79">
        <v>0</v>
      </c>
      <c r="V168" s="79">
        <v>0</v>
      </c>
      <c r="W168" s="79">
        <v>0</v>
      </c>
      <c r="X168" s="79">
        <v>0</v>
      </c>
      <c r="Y168" s="79">
        <v>0</v>
      </c>
      <c r="Z168" s="79">
        <v>0</v>
      </c>
      <c r="AA168" s="79">
        <v>0</v>
      </c>
      <c r="AB168" s="79">
        <v>0</v>
      </c>
      <c r="AC168" s="79">
        <v>0</v>
      </c>
      <c r="AD168" s="79">
        <v>0</v>
      </c>
      <c r="AE168" s="79">
        <v>0</v>
      </c>
      <c r="AF168" s="79">
        <v>0</v>
      </c>
      <c r="AG168" s="79">
        <v>0</v>
      </c>
      <c r="AH168" s="79">
        <v>0</v>
      </c>
      <c r="AI168" s="79">
        <v>0</v>
      </c>
      <c r="AJ168" s="79">
        <v>0</v>
      </c>
      <c r="AK168" s="79">
        <v>0</v>
      </c>
      <c r="AL168" s="79">
        <v>0</v>
      </c>
      <c r="AM168" s="79">
        <f t="shared" si="2"/>
        <v>0</v>
      </c>
      <c r="AP168" s="45"/>
    </row>
    <row r="169" spans="1:42" ht="33" customHeight="1">
      <c r="A169" s="54">
        <v>434</v>
      </c>
      <c r="B169" s="55" t="s">
        <v>171</v>
      </c>
      <c r="C169" s="80">
        <v>0</v>
      </c>
      <c r="D169" s="79">
        <v>0</v>
      </c>
      <c r="E169" s="79">
        <v>0</v>
      </c>
      <c r="F169" s="79">
        <v>0</v>
      </c>
      <c r="G169" s="79">
        <v>0</v>
      </c>
      <c r="H169" s="79">
        <v>0</v>
      </c>
      <c r="I169" s="79">
        <v>0</v>
      </c>
      <c r="J169" s="79">
        <v>0</v>
      </c>
      <c r="K169" s="79">
        <v>0</v>
      </c>
      <c r="L169" s="79">
        <v>0</v>
      </c>
      <c r="M169" s="79">
        <v>0</v>
      </c>
      <c r="N169" s="79">
        <v>0</v>
      </c>
      <c r="O169" s="79">
        <v>0</v>
      </c>
      <c r="P169" s="79">
        <v>0</v>
      </c>
      <c r="Q169" s="79">
        <v>0</v>
      </c>
      <c r="R169" s="79">
        <v>0</v>
      </c>
      <c r="S169" s="79">
        <v>0</v>
      </c>
      <c r="T169" s="79">
        <v>0</v>
      </c>
      <c r="U169" s="79">
        <v>0</v>
      </c>
      <c r="V169" s="79">
        <v>0</v>
      </c>
      <c r="W169" s="79">
        <v>0</v>
      </c>
      <c r="X169" s="79">
        <v>0</v>
      </c>
      <c r="Y169" s="79">
        <v>0</v>
      </c>
      <c r="Z169" s="79">
        <v>0</v>
      </c>
      <c r="AA169" s="79">
        <v>0</v>
      </c>
      <c r="AB169" s="79">
        <v>0</v>
      </c>
      <c r="AC169" s="79">
        <v>0</v>
      </c>
      <c r="AD169" s="79">
        <v>0</v>
      </c>
      <c r="AE169" s="79">
        <v>0</v>
      </c>
      <c r="AF169" s="79">
        <v>0</v>
      </c>
      <c r="AG169" s="79">
        <v>0</v>
      </c>
      <c r="AH169" s="79">
        <v>0</v>
      </c>
      <c r="AI169" s="79">
        <v>0</v>
      </c>
      <c r="AJ169" s="79">
        <v>0</v>
      </c>
      <c r="AK169" s="79">
        <v>0</v>
      </c>
      <c r="AL169" s="79">
        <v>0</v>
      </c>
      <c r="AM169" s="79">
        <f t="shared" si="2"/>
        <v>0</v>
      </c>
      <c r="AP169" s="45"/>
    </row>
    <row r="170" spans="1:42" ht="33" customHeight="1">
      <c r="A170" s="54">
        <v>435</v>
      </c>
      <c r="B170" s="55" t="s">
        <v>172</v>
      </c>
      <c r="C170" s="230">
        <v>0</v>
      </c>
      <c r="D170" s="79">
        <v>0</v>
      </c>
      <c r="E170" s="79">
        <v>0</v>
      </c>
      <c r="F170" s="79">
        <v>0</v>
      </c>
      <c r="G170" s="79">
        <v>0</v>
      </c>
      <c r="H170" s="79">
        <v>0</v>
      </c>
      <c r="I170" s="79">
        <v>0</v>
      </c>
      <c r="J170" s="79">
        <v>0</v>
      </c>
      <c r="K170" s="79">
        <v>0</v>
      </c>
      <c r="L170" s="79">
        <v>0</v>
      </c>
      <c r="M170" s="79">
        <v>0</v>
      </c>
      <c r="N170" s="79">
        <v>0</v>
      </c>
      <c r="O170" s="79">
        <v>0</v>
      </c>
      <c r="P170" s="79">
        <v>0</v>
      </c>
      <c r="Q170" s="79">
        <v>0</v>
      </c>
      <c r="R170" s="79">
        <v>0</v>
      </c>
      <c r="S170" s="79">
        <v>0</v>
      </c>
      <c r="T170" s="79">
        <v>0</v>
      </c>
      <c r="U170" s="79">
        <v>0</v>
      </c>
      <c r="V170" s="79">
        <v>0</v>
      </c>
      <c r="W170" s="79">
        <v>0</v>
      </c>
      <c r="X170" s="79">
        <v>0</v>
      </c>
      <c r="Y170" s="79">
        <v>0</v>
      </c>
      <c r="Z170" s="79">
        <v>0</v>
      </c>
      <c r="AA170" s="79">
        <v>0</v>
      </c>
      <c r="AB170" s="79">
        <v>0</v>
      </c>
      <c r="AC170" s="79">
        <v>0</v>
      </c>
      <c r="AD170" s="79">
        <v>0</v>
      </c>
      <c r="AE170" s="79">
        <v>0</v>
      </c>
      <c r="AF170" s="79">
        <v>0</v>
      </c>
      <c r="AG170" s="79">
        <v>0</v>
      </c>
      <c r="AH170" s="79">
        <v>0</v>
      </c>
      <c r="AI170" s="79">
        <v>0</v>
      </c>
      <c r="AJ170" s="79">
        <v>0</v>
      </c>
      <c r="AK170" s="79">
        <v>0</v>
      </c>
      <c r="AL170" s="79">
        <v>0</v>
      </c>
      <c r="AM170" s="79">
        <f t="shared" si="2"/>
        <v>0</v>
      </c>
      <c r="AP170" s="45"/>
    </row>
    <row r="171" spans="1:42" ht="33" customHeight="1">
      <c r="A171" s="276">
        <v>512</v>
      </c>
      <c r="B171" s="55" t="s">
        <v>800</v>
      </c>
      <c r="C171" s="229" t="s">
        <v>685</v>
      </c>
      <c r="D171" s="79">
        <v>82738.33</v>
      </c>
      <c r="E171" s="79">
        <v>0</v>
      </c>
      <c r="F171" s="79">
        <v>0</v>
      </c>
      <c r="G171" s="79">
        <v>41089.060000000005</v>
      </c>
      <c r="H171" s="79">
        <v>0</v>
      </c>
      <c r="I171" s="79">
        <v>4863.7299999999996</v>
      </c>
      <c r="J171" s="79">
        <v>588</v>
      </c>
      <c r="K171" s="79">
        <v>0</v>
      </c>
      <c r="L171" s="79">
        <v>0</v>
      </c>
      <c r="M171" s="79">
        <v>0</v>
      </c>
      <c r="N171" s="79">
        <v>0</v>
      </c>
      <c r="O171" s="79">
        <v>0</v>
      </c>
      <c r="P171" s="79">
        <v>0</v>
      </c>
      <c r="Q171" s="79">
        <v>0</v>
      </c>
      <c r="R171" s="79">
        <v>0</v>
      </c>
      <c r="S171" s="79">
        <v>0</v>
      </c>
      <c r="T171" s="79">
        <v>0</v>
      </c>
      <c r="U171" s="79">
        <v>0</v>
      </c>
      <c r="V171" s="79">
        <v>79037.179999999993</v>
      </c>
      <c r="W171" s="79">
        <v>0</v>
      </c>
      <c r="X171" s="79">
        <v>0</v>
      </c>
      <c r="Y171" s="79">
        <v>0</v>
      </c>
      <c r="Z171" s="79">
        <v>0</v>
      </c>
      <c r="AA171" s="79">
        <v>150.03</v>
      </c>
      <c r="AB171" s="79">
        <v>0</v>
      </c>
      <c r="AC171" s="79">
        <v>1350.27</v>
      </c>
      <c r="AD171" s="79">
        <v>0</v>
      </c>
      <c r="AE171" s="79">
        <v>0</v>
      </c>
      <c r="AF171" s="79">
        <v>0</v>
      </c>
      <c r="AG171" s="79">
        <v>0</v>
      </c>
      <c r="AH171" s="79">
        <v>0</v>
      </c>
      <c r="AI171" s="79">
        <v>0</v>
      </c>
      <c r="AJ171" s="79">
        <v>0</v>
      </c>
      <c r="AK171" s="79">
        <v>0</v>
      </c>
      <c r="AL171" s="79">
        <v>0</v>
      </c>
      <c r="AM171" s="79">
        <f t="shared" si="2"/>
        <v>209816.59999999998</v>
      </c>
      <c r="AP171" s="45"/>
    </row>
    <row r="172" spans="1:42" ht="33" customHeight="1">
      <c r="A172" s="276">
        <v>513</v>
      </c>
      <c r="B172" s="205" t="s">
        <v>173</v>
      </c>
      <c r="C172" s="80" t="s">
        <v>682</v>
      </c>
      <c r="D172" s="79">
        <v>0</v>
      </c>
      <c r="E172" s="79">
        <v>0</v>
      </c>
      <c r="F172" s="79">
        <v>0</v>
      </c>
      <c r="G172" s="79">
        <v>5892</v>
      </c>
      <c r="H172" s="79">
        <v>0</v>
      </c>
      <c r="I172" s="79">
        <v>300</v>
      </c>
      <c r="J172" s="79">
        <v>196391.03</v>
      </c>
      <c r="K172" s="79">
        <v>0</v>
      </c>
      <c r="L172" s="79">
        <v>144618.31</v>
      </c>
      <c r="M172" s="79">
        <v>0</v>
      </c>
      <c r="N172" s="79">
        <v>0</v>
      </c>
      <c r="O172" s="79">
        <v>37956.85</v>
      </c>
      <c r="P172" s="79">
        <v>0</v>
      </c>
      <c r="Q172" s="79">
        <v>5541.39</v>
      </c>
      <c r="R172" s="79">
        <v>0</v>
      </c>
      <c r="S172" s="79">
        <v>0</v>
      </c>
      <c r="T172" s="79">
        <v>0</v>
      </c>
      <c r="U172" s="79">
        <v>0</v>
      </c>
      <c r="V172" s="79">
        <v>0</v>
      </c>
      <c r="W172" s="79">
        <v>0</v>
      </c>
      <c r="X172" s="79">
        <v>0</v>
      </c>
      <c r="Y172" s="79">
        <v>0</v>
      </c>
      <c r="Z172" s="79">
        <v>0</v>
      </c>
      <c r="AA172" s="79">
        <v>0</v>
      </c>
      <c r="AB172" s="79">
        <v>0</v>
      </c>
      <c r="AC172" s="79">
        <v>0</v>
      </c>
      <c r="AD172" s="79">
        <v>0</v>
      </c>
      <c r="AE172" s="79">
        <v>0</v>
      </c>
      <c r="AF172" s="79">
        <v>0</v>
      </c>
      <c r="AG172" s="79">
        <v>0</v>
      </c>
      <c r="AH172" s="79">
        <v>0</v>
      </c>
      <c r="AI172" s="79">
        <v>0</v>
      </c>
      <c r="AJ172" s="79">
        <v>0</v>
      </c>
      <c r="AK172" s="79">
        <v>0</v>
      </c>
      <c r="AL172" s="79">
        <v>0</v>
      </c>
      <c r="AM172" s="79">
        <f t="shared" si="2"/>
        <v>390699.57999999996</v>
      </c>
      <c r="AP172" s="45"/>
    </row>
    <row r="173" spans="1:42" ht="33" customHeight="1">
      <c r="A173" s="276">
        <v>514</v>
      </c>
      <c r="B173" s="55" t="s">
        <v>174</v>
      </c>
      <c r="C173" s="80" t="s">
        <v>730</v>
      </c>
      <c r="D173" s="79">
        <v>0</v>
      </c>
      <c r="E173" s="79">
        <v>0</v>
      </c>
      <c r="F173" s="79">
        <v>0</v>
      </c>
      <c r="G173" s="79">
        <v>3011981.45</v>
      </c>
      <c r="H173" s="79">
        <v>0</v>
      </c>
      <c r="I173" s="79">
        <v>0</v>
      </c>
      <c r="J173" s="79">
        <v>530278541.44</v>
      </c>
      <c r="K173" s="79">
        <v>0</v>
      </c>
      <c r="L173" s="79">
        <v>0</v>
      </c>
      <c r="M173" s="79">
        <v>0</v>
      </c>
      <c r="N173" s="79">
        <v>0</v>
      </c>
      <c r="O173" s="79">
        <v>0</v>
      </c>
      <c r="P173" s="79">
        <v>0</v>
      </c>
      <c r="Q173" s="79">
        <v>0</v>
      </c>
      <c r="R173" s="79">
        <v>0</v>
      </c>
      <c r="S173" s="79">
        <v>0</v>
      </c>
      <c r="T173" s="79">
        <v>0</v>
      </c>
      <c r="U173" s="79">
        <v>0</v>
      </c>
      <c r="V173" s="79">
        <v>0</v>
      </c>
      <c r="W173" s="79">
        <v>0</v>
      </c>
      <c r="X173" s="79">
        <v>0</v>
      </c>
      <c r="Y173" s="79">
        <v>4461.2</v>
      </c>
      <c r="Z173" s="79">
        <v>0</v>
      </c>
      <c r="AA173" s="79">
        <v>0</v>
      </c>
      <c r="AB173" s="79">
        <v>0</v>
      </c>
      <c r="AC173" s="79">
        <v>0</v>
      </c>
      <c r="AD173" s="79">
        <v>0</v>
      </c>
      <c r="AE173" s="79">
        <v>0</v>
      </c>
      <c r="AF173" s="79">
        <v>0</v>
      </c>
      <c r="AG173" s="79">
        <v>535153135.82999998</v>
      </c>
      <c r="AH173" s="79">
        <v>0</v>
      </c>
      <c r="AI173" s="79">
        <v>0</v>
      </c>
      <c r="AJ173" s="79">
        <v>0</v>
      </c>
      <c r="AK173" s="79">
        <v>0</v>
      </c>
      <c r="AL173" s="79">
        <v>0</v>
      </c>
      <c r="AM173" s="79">
        <f t="shared" si="2"/>
        <v>1068448119.92</v>
      </c>
      <c r="AP173" s="45"/>
    </row>
    <row r="174" spans="1:42" ht="33" customHeight="1">
      <c r="A174" s="54">
        <v>517</v>
      </c>
      <c r="B174" s="55" t="s">
        <v>175</v>
      </c>
      <c r="C174" s="80" t="s">
        <v>730</v>
      </c>
      <c r="D174" s="79">
        <v>0</v>
      </c>
      <c r="E174" s="79">
        <v>0</v>
      </c>
      <c r="F174" s="79">
        <v>0</v>
      </c>
      <c r="G174" s="79">
        <v>0</v>
      </c>
      <c r="H174" s="79">
        <v>0</v>
      </c>
      <c r="I174" s="79">
        <v>0</v>
      </c>
      <c r="J174" s="79">
        <v>0</v>
      </c>
      <c r="K174" s="79">
        <v>0</v>
      </c>
      <c r="L174" s="79">
        <v>0</v>
      </c>
      <c r="M174" s="79">
        <v>0</v>
      </c>
      <c r="N174" s="79">
        <v>0</v>
      </c>
      <c r="O174" s="79">
        <v>0</v>
      </c>
      <c r="P174" s="79">
        <v>0</v>
      </c>
      <c r="Q174" s="79">
        <v>0</v>
      </c>
      <c r="R174" s="79">
        <v>0</v>
      </c>
      <c r="S174" s="79">
        <v>0</v>
      </c>
      <c r="T174" s="79">
        <v>0</v>
      </c>
      <c r="U174" s="79">
        <v>0</v>
      </c>
      <c r="V174" s="79">
        <v>0</v>
      </c>
      <c r="W174" s="79">
        <v>0</v>
      </c>
      <c r="X174" s="79">
        <v>0</v>
      </c>
      <c r="Y174" s="79">
        <v>0</v>
      </c>
      <c r="Z174" s="79">
        <v>0</v>
      </c>
      <c r="AA174" s="79">
        <v>0</v>
      </c>
      <c r="AB174" s="79">
        <v>0</v>
      </c>
      <c r="AC174" s="79">
        <v>0</v>
      </c>
      <c r="AD174" s="79">
        <v>0</v>
      </c>
      <c r="AE174" s="79">
        <v>0</v>
      </c>
      <c r="AF174" s="79">
        <v>0</v>
      </c>
      <c r="AG174" s="79">
        <v>0</v>
      </c>
      <c r="AH174" s="79">
        <v>0</v>
      </c>
      <c r="AI174" s="79">
        <v>0</v>
      </c>
      <c r="AJ174" s="79">
        <v>0</v>
      </c>
      <c r="AK174" s="79">
        <v>0</v>
      </c>
      <c r="AL174" s="79">
        <v>0</v>
      </c>
      <c r="AM174" s="79">
        <f t="shared" si="2"/>
        <v>0</v>
      </c>
      <c r="AP174" s="45"/>
    </row>
    <row r="175" spans="1:42" ht="33" customHeight="1">
      <c r="A175" s="54">
        <v>520</v>
      </c>
      <c r="B175" s="55" t="s">
        <v>611</v>
      </c>
      <c r="C175" s="80" t="s">
        <v>681</v>
      </c>
      <c r="D175" s="79">
        <v>0</v>
      </c>
      <c r="E175" s="79">
        <v>0</v>
      </c>
      <c r="F175" s="79">
        <v>0</v>
      </c>
      <c r="G175" s="79">
        <v>0</v>
      </c>
      <c r="H175" s="79">
        <v>0</v>
      </c>
      <c r="I175" s="79">
        <v>0</v>
      </c>
      <c r="J175" s="79">
        <v>0</v>
      </c>
      <c r="K175" s="79">
        <v>0</v>
      </c>
      <c r="L175" s="79">
        <v>0</v>
      </c>
      <c r="M175" s="79">
        <v>0</v>
      </c>
      <c r="N175" s="79">
        <v>0</v>
      </c>
      <c r="O175" s="79">
        <v>0</v>
      </c>
      <c r="P175" s="79">
        <v>0</v>
      </c>
      <c r="Q175" s="79">
        <v>0</v>
      </c>
      <c r="R175" s="79">
        <v>0</v>
      </c>
      <c r="S175" s="79">
        <v>0</v>
      </c>
      <c r="T175" s="79">
        <v>0</v>
      </c>
      <c r="U175" s="79">
        <v>0</v>
      </c>
      <c r="V175" s="79">
        <v>0</v>
      </c>
      <c r="W175" s="79">
        <v>0</v>
      </c>
      <c r="X175" s="79">
        <v>0</v>
      </c>
      <c r="Y175" s="79">
        <v>0</v>
      </c>
      <c r="Z175" s="79">
        <v>0</v>
      </c>
      <c r="AA175" s="79">
        <v>0</v>
      </c>
      <c r="AB175" s="79">
        <v>0</v>
      </c>
      <c r="AC175" s="79">
        <v>0</v>
      </c>
      <c r="AD175" s="79">
        <v>0</v>
      </c>
      <c r="AE175" s="79">
        <v>0</v>
      </c>
      <c r="AF175" s="79">
        <v>0</v>
      </c>
      <c r="AG175" s="79">
        <v>0</v>
      </c>
      <c r="AH175" s="79">
        <v>0</v>
      </c>
      <c r="AI175" s="79">
        <v>0</v>
      </c>
      <c r="AJ175" s="79">
        <v>0</v>
      </c>
      <c r="AK175" s="79">
        <v>0</v>
      </c>
      <c r="AL175" s="79">
        <v>0</v>
      </c>
      <c r="AM175" s="79">
        <f t="shared" si="2"/>
        <v>0</v>
      </c>
      <c r="AP175" s="45"/>
    </row>
    <row r="176" spans="1:42" ht="33" customHeight="1">
      <c r="A176" s="276">
        <v>522</v>
      </c>
      <c r="B176" s="55" t="s">
        <v>176</v>
      </c>
      <c r="C176" s="80" t="s">
        <v>681</v>
      </c>
      <c r="D176" s="79">
        <v>0</v>
      </c>
      <c r="E176" s="79">
        <v>0</v>
      </c>
      <c r="F176" s="79">
        <v>427747.6</v>
      </c>
      <c r="G176" s="79">
        <v>0</v>
      </c>
      <c r="H176" s="79">
        <v>0</v>
      </c>
      <c r="I176" s="79">
        <v>0</v>
      </c>
      <c r="J176" s="79">
        <v>0</v>
      </c>
      <c r="K176" s="79">
        <v>0</v>
      </c>
      <c r="L176" s="79">
        <v>0</v>
      </c>
      <c r="M176" s="79">
        <v>0</v>
      </c>
      <c r="N176" s="79">
        <v>0</v>
      </c>
      <c r="O176" s="79">
        <v>0</v>
      </c>
      <c r="P176" s="79">
        <v>0</v>
      </c>
      <c r="Q176" s="79">
        <v>0</v>
      </c>
      <c r="R176" s="79">
        <v>0</v>
      </c>
      <c r="S176" s="79">
        <v>0</v>
      </c>
      <c r="T176" s="79">
        <v>0</v>
      </c>
      <c r="U176" s="79">
        <v>0</v>
      </c>
      <c r="V176" s="79">
        <v>0</v>
      </c>
      <c r="W176" s="79">
        <v>0</v>
      </c>
      <c r="X176" s="79">
        <v>0</v>
      </c>
      <c r="Y176" s="79">
        <v>0</v>
      </c>
      <c r="Z176" s="79">
        <v>0</v>
      </c>
      <c r="AA176" s="79">
        <v>0</v>
      </c>
      <c r="AB176" s="79">
        <v>0</v>
      </c>
      <c r="AC176" s="79">
        <v>0</v>
      </c>
      <c r="AD176" s="79">
        <v>0</v>
      </c>
      <c r="AE176" s="79">
        <v>0</v>
      </c>
      <c r="AF176" s="79">
        <v>0</v>
      </c>
      <c r="AG176" s="79">
        <v>0</v>
      </c>
      <c r="AH176" s="79">
        <v>0</v>
      </c>
      <c r="AI176" s="79">
        <v>0</v>
      </c>
      <c r="AJ176" s="79">
        <v>0</v>
      </c>
      <c r="AK176" s="79">
        <v>0</v>
      </c>
      <c r="AL176" s="79">
        <v>0</v>
      </c>
      <c r="AM176" s="79">
        <f t="shared" si="2"/>
        <v>427747.6</v>
      </c>
      <c r="AP176" s="45"/>
    </row>
    <row r="177" spans="1:42" ht="33" customHeight="1">
      <c r="A177" s="54">
        <v>523</v>
      </c>
      <c r="B177" s="55" t="s">
        <v>1383</v>
      </c>
      <c r="C177" s="80" t="s">
        <v>682</v>
      </c>
      <c r="D177" s="79">
        <v>0</v>
      </c>
      <c r="E177" s="79">
        <v>0</v>
      </c>
      <c r="F177" s="79">
        <v>0</v>
      </c>
      <c r="G177" s="79">
        <v>0</v>
      </c>
      <c r="H177" s="79">
        <v>0</v>
      </c>
      <c r="I177" s="79">
        <v>0</v>
      </c>
      <c r="J177" s="79">
        <v>0</v>
      </c>
      <c r="K177" s="79">
        <v>0</v>
      </c>
      <c r="L177" s="79">
        <v>0</v>
      </c>
      <c r="M177" s="79">
        <v>0</v>
      </c>
      <c r="N177" s="79">
        <v>0</v>
      </c>
      <c r="O177" s="79">
        <v>0</v>
      </c>
      <c r="P177" s="79">
        <v>0</v>
      </c>
      <c r="Q177" s="79">
        <v>0</v>
      </c>
      <c r="R177" s="79">
        <v>0</v>
      </c>
      <c r="S177" s="79">
        <v>0</v>
      </c>
      <c r="T177" s="79">
        <v>0</v>
      </c>
      <c r="U177" s="79">
        <v>0</v>
      </c>
      <c r="V177" s="79">
        <v>0</v>
      </c>
      <c r="W177" s="79">
        <v>0</v>
      </c>
      <c r="X177" s="79">
        <v>0</v>
      </c>
      <c r="Y177" s="79">
        <v>0</v>
      </c>
      <c r="Z177" s="79">
        <v>0</v>
      </c>
      <c r="AA177" s="79">
        <v>0</v>
      </c>
      <c r="AB177" s="79">
        <v>0</v>
      </c>
      <c r="AC177" s="79">
        <v>0</v>
      </c>
      <c r="AD177" s="79">
        <v>0</v>
      </c>
      <c r="AE177" s="79">
        <v>0</v>
      </c>
      <c r="AF177" s="79">
        <v>0</v>
      </c>
      <c r="AG177" s="79">
        <v>0</v>
      </c>
      <c r="AH177" s="79">
        <v>0</v>
      </c>
      <c r="AI177" s="79">
        <v>0</v>
      </c>
      <c r="AJ177" s="79">
        <v>0</v>
      </c>
      <c r="AK177" s="79">
        <v>0</v>
      </c>
      <c r="AL177" s="79">
        <v>0</v>
      </c>
      <c r="AM177" s="79">
        <f t="shared" si="2"/>
        <v>0</v>
      </c>
      <c r="AP177" s="45"/>
    </row>
    <row r="178" spans="1:42" ht="33" customHeight="1">
      <c r="A178" s="276">
        <v>525</v>
      </c>
      <c r="B178" s="55" t="s">
        <v>177</v>
      </c>
      <c r="C178" s="80" t="s">
        <v>688</v>
      </c>
      <c r="D178" s="79">
        <v>0</v>
      </c>
      <c r="E178" s="79">
        <v>0</v>
      </c>
      <c r="F178" s="79">
        <v>0</v>
      </c>
      <c r="G178" s="79">
        <v>0</v>
      </c>
      <c r="H178" s="79">
        <v>0</v>
      </c>
      <c r="I178" s="79">
        <v>0</v>
      </c>
      <c r="J178" s="79">
        <v>0</v>
      </c>
      <c r="K178" s="79">
        <v>0</v>
      </c>
      <c r="L178" s="79">
        <v>0</v>
      </c>
      <c r="M178" s="79">
        <v>0</v>
      </c>
      <c r="N178" s="79">
        <v>0</v>
      </c>
      <c r="O178" s="79">
        <v>0</v>
      </c>
      <c r="P178" s="79">
        <v>0</v>
      </c>
      <c r="Q178" s="79">
        <v>0</v>
      </c>
      <c r="R178" s="79">
        <v>0</v>
      </c>
      <c r="S178" s="79">
        <v>0</v>
      </c>
      <c r="T178" s="79">
        <v>0</v>
      </c>
      <c r="U178" s="79">
        <v>0</v>
      </c>
      <c r="V178" s="79">
        <v>0</v>
      </c>
      <c r="W178" s="79">
        <v>0</v>
      </c>
      <c r="X178" s="79">
        <v>0</v>
      </c>
      <c r="Y178" s="79">
        <v>0</v>
      </c>
      <c r="Z178" s="79">
        <v>0</v>
      </c>
      <c r="AA178" s="79">
        <v>0</v>
      </c>
      <c r="AB178" s="79">
        <v>0</v>
      </c>
      <c r="AC178" s="79">
        <v>0</v>
      </c>
      <c r="AD178" s="79">
        <v>0</v>
      </c>
      <c r="AE178" s="79">
        <v>0</v>
      </c>
      <c r="AF178" s="79">
        <v>0</v>
      </c>
      <c r="AG178" s="79">
        <v>0</v>
      </c>
      <c r="AH178" s="79">
        <v>0</v>
      </c>
      <c r="AI178" s="79">
        <v>0</v>
      </c>
      <c r="AJ178" s="79">
        <v>0</v>
      </c>
      <c r="AK178" s="79">
        <v>0</v>
      </c>
      <c r="AL178" s="79">
        <v>0</v>
      </c>
      <c r="AM178" s="79">
        <f t="shared" si="2"/>
        <v>0</v>
      </c>
      <c r="AP178" s="45"/>
    </row>
    <row r="179" spans="1:42" ht="33" customHeight="1">
      <c r="A179" s="276">
        <v>526</v>
      </c>
      <c r="B179" s="55" t="s">
        <v>612</v>
      </c>
      <c r="C179" s="80" t="s">
        <v>681</v>
      </c>
      <c r="D179" s="79">
        <v>0</v>
      </c>
      <c r="E179" s="79">
        <v>0</v>
      </c>
      <c r="F179" s="79">
        <v>0</v>
      </c>
      <c r="G179" s="79">
        <v>1410.1</v>
      </c>
      <c r="H179" s="79">
        <v>0</v>
      </c>
      <c r="I179" s="79">
        <v>0</v>
      </c>
      <c r="J179" s="79">
        <v>0</v>
      </c>
      <c r="K179" s="79">
        <v>0</v>
      </c>
      <c r="L179" s="79">
        <v>1853.39</v>
      </c>
      <c r="M179" s="79">
        <v>0</v>
      </c>
      <c r="N179" s="79">
        <v>0</v>
      </c>
      <c r="O179" s="79">
        <v>0</v>
      </c>
      <c r="P179" s="79">
        <v>0</v>
      </c>
      <c r="Q179" s="79">
        <v>0</v>
      </c>
      <c r="R179" s="79">
        <v>0</v>
      </c>
      <c r="S179" s="79">
        <v>0</v>
      </c>
      <c r="T179" s="79">
        <v>0</v>
      </c>
      <c r="U179" s="79">
        <v>0</v>
      </c>
      <c r="V179" s="79">
        <v>1000</v>
      </c>
      <c r="W179" s="79">
        <v>0</v>
      </c>
      <c r="X179" s="79">
        <v>0</v>
      </c>
      <c r="Y179" s="79">
        <v>0</v>
      </c>
      <c r="Z179" s="79">
        <v>0</v>
      </c>
      <c r="AA179" s="79">
        <v>0</v>
      </c>
      <c r="AB179" s="79">
        <v>0</v>
      </c>
      <c r="AC179" s="79">
        <v>0</v>
      </c>
      <c r="AD179" s="79">
        <v>0</v>
      </c>
      <c r="AE179" s="79">
        <v>0</v>
      </c>
      <c r="AF179" s="79">
        <v>0</v>
      </c>
      <c r="AG179" s="79">
        <v>0</v>
      </c>
      <c r="AH179" s="79">
        <v>0</v>
      </c>
      <c r="AI179" s="79">
        <v>0</v>
      </c>
      <c r="AJ179" s="79">
        <v>0</v>
      </c>
      <c r="AK179" s="79">
        <v>0</v>
      </c>
      <c r="AL179" s="79">
        <v>0</v>
      </c>
      <c r="AM179" s="79">
        <f t="shared" si="2"/>
        <v>4263.49</v>
      </c>
      <c r="AP179" s="45"/>
    </row>
    <row r="180" spans="1:42" ht="33" customHeight="1">
      <c r="A180" s="54">
        <v>548</v>
      </c>
      <c r="B180" s="55" t="s">
        <v>1384</v>
      </c>
      <c r="C180" s="80" t="s">
        <v>687</v>
      </c>
      <c r="D180" s="79">
        <v>0</v>
      </c>
      <c r="E180" s="79">
        <v>0</v>
      </c>
      <c r="F180" s="79">
        <v>0</v>
      </c>
      <c r="G180" s="79">
        <v>0</v>
      </c>
      <c r="H180" s="79">
        <v>0</v>
      </c>
      <c r="I180" s="79">
        <v>0</v>
      </c>
      <c r="J180" s="79">
        <v>0</v>
      </c>
      <c r="K180" s="79">
        <v>0</v>
      </c>
      <c r="L180" s="79">
        <v>0</v>
      </c>
      <c r="M180" s="79">
        <v>0</v>
      </c>
      <c r="N180" s="79">
        <v>0</v>
      </c>
      <c r="O180" s="79">
        <v>0</v>
      </c>
      <c r="P180" s="79">
        <v>0</v>
      </c>
      <c r="Q180" s="79">
        <v>0</v>
      </c>
      <c r="R180" s="79">
        <v>0</v>
      </c>
      <c r="S180" s="79">
        <v>0</v>
      </c>
      <c r="T180" s="79">
        <v>0</v>
      </c>
      <c r="U180" s="79">
        <v>0</v>
      </c>
      <c r="V180" s="79">
        <v>0</v>
      </c>
      <c r="W180" s="79">
        <v>0</v>
      </c>
      <c r="X180" s="79">
        <v>0</v>
      </c>
      <c r="Y180" s="79">
        <v>0</v>
      </c>
      <c r="Z180" s="79">
        <v>0</v>
      </c>
      <c r="AA180" s="79">
        <v>0</v>
      </c>
      <c r="AB180" s="79">
        <v>0</v>
      </c>
      <c r="AC180" s="79">
        <v>0</v>
      </c>
      <c r="AD180" s="79">
        <v>0</v>
      </c>
      <c r="AE180" s="79">
        <v>0</v>
      </c>
      <c r="AF180" s="79">
        <v>0</v>
      </c>
      <c r="AG180" s="79">
        <v>0</v>
      </c>
      <c r="AH180" s="79">
        <v>0</v>
      </c>
      <c r="AI180" s="79">
        <v>0</v>
      </c>
      <c r="AJ180" s="79">
        <v>0</v>
      </c>
      <c r="AK180" s="79">
        <v>0</v>
      </c>
      <c r="AL180" s="79">
        <v>0</v>
      </c>
      <c r="AM180" s="79">
        <f t="shared" si="2"/>
        <v>0</v>
      </c>
      <c r="AP180" s="45"/>
    </row>
    <row r="181" spans="1:42" ht="33" customHeight="1">
      <c r="A181" s="54">
        <v>551</v>
      </c>
      <c r="B181" s="55" t="s">
        <v>178</v>
      </c>
      <c r="C181" s="80" t="s">
        <v>688</v>
      </c>
      <c r="D181" s="79">
        <v>0</v>
      </c>
      <c r="E181" s="79">
        <v>0</v>
      </c>
      <c r="F181" s="79">
        <v>0</v>
      </c>
      <c r="G181" s="79">
        <v>0</v>
      </c>
      <c r="H181" s="79">
        <v>0</v>
      </c>
      <c r="I181" s="79">
        <v>0</v>
      </c>
      <c r="J181" s="79">
        <v>0</v>
      </c>
      <c r="K181" s="79">
        <v>0</v>
      </c>
      <c r="L181" s="79">
        <v>0</v>
      </c>
      <c r="M181" s="79">
        <v>0</v>
      </c>
      <c r="N181" s="79">
        <v>0</v>
      </c>
      <c r="O181" s="79">
        <v>0</v>
      </c>
      <c r="P181" s="79">
        <v>0</v>
      </c>
      <c r="Q181" s="79">
        <v>0</v>
      </c>
      <c r="R181" s="79">
        <v>0</v>
      </c>
      <c r="S181" s="79">
        <v>0</v>
      </c>
      <c r="T181" s="79">
        <v>0</v>
      </c>
      <c r="U181" s="79">
        <v>0</v>
      </c>
      <c r="V181" s="79">
        <v>0</v>
      </c>
      <c r="W181" s="79">
        <v>0</v>
      </c>
      <c r="X181" s="79">
        <v>0</v>
      </c>
      <c r="Y181" s="79">
        <v>0</v>
      </c>
      <c r="Z181" s="79">
        <v>0</v>
      </c>
      <c r="AA181" s="79">
        <v>0</v>
      </c>
      <c r="AB181" s="79">
        <v>0</v>
      </c>
      <c r="AC181" s="79">
        <v>0</v>
      </c>
      <c r="AD181" s="79">
        <v>0</v>
      </c>
      <c r="AE181" s="79">
        <v>0</v>
      </c>
      <c r="AF181" s="79">
        <v>0</v>
      </c>
      <c r="AG181" s="79">
        <v>0</v>
      </c>
      <c r="AH181" s="79">
        <v>0</v>
      </c>
      <c r="AI181" s="79">
        <v>0</v>
      </c>
      <c r="AJ181" s="79">
        <v>0</v>
      </c>
      <c r="AK181" s="79">
        <v>0</v>
      </c>
      <c r="AL181" s="79">
        <v>0</v>
      </c>
      <c r="AM181" s="79">
        <f t="shared" si="2"/>
        <v>0</v>
      </c>
      <c r="AP181" s="45"/>
    </row>
    <row r="182" spans="1:42" ht="33" customHeight="1">
      <c r="A182" s="276">
        <v>572</v>
      </c>
      <c r="B182" s="55" t="s">
        <v>179</v>
      </c>
      <c r="C182" s="80" t="s">
        <v>687</v>
      </c>
      <c r="D182" s="79">
        <v>0</v>
      </c>
      <c r="E182" s="79">
        <v>0</v>
      </c>
      <c r="F182" s="79">
        <v>1423416.16</v>
      </c>
      <c r="G182" s="79">
        <v>49783.970000000008</v>
      </c>
      <c r="H182" s="79">
        <v>0</v>
      </c>
      <c r="I182" s="79">
        <v>0</v>
      </c>
      <c r="J182" s="79">
        <v>9578676.620000001</v>
      </c>
      <c r="K182" s="79">
        <v>0</v>
      </c>
      <c r="L182" s="79">
        <v>0</v>
      </c>
      <c r="M182" s="79">
        <v>0</v>
      </c>
      <c r="N182" s="79">
        <v>0</v>
      </c>
      <c r="O182" s="79">
        <v>0</v>
      </c>
      <c r="P182" s="79">
        <v>0</v>
      </c>
      <c r="Q182" s="79">
        <v>0</v>
      </c>
      <c r="R182" s="79">
        <v>0</v>
      </c>
      <c r="S182" s="79">
        <v>0</v>
      </c>
      <c r="T182" s="79">
        <v>0</v>
      </c>
      <c r="U182" s="79">
        <v>0</v>
      </c>
      <c r="V182" s="79">
        <v>19557.370000000003</v>
      </c>
      <c r="W182" s="79">
        <v>0</v>
      </c>
      <c r="X182" s="79">
        <v>0</v>
      </c>
      <c r="Y182" s="79">
        <v>0</v>
      </c>
      <c r="Z182" s="79">
        <v>0</v>
      </c>
      <c r="AA182" s="79">
        <v>0</v>
      </c>
      <c r="AB182" s="79">
        <v>0</v>
      </c>
      <c r="AC182" s="79">
        <v>0</v>
      </c>
      <c r="AD182" s="79">
        <v>0</v>
      </c>
      <c r="AE182" s="79">
        <v>0</v>
      </c>
      <c r="AF182" s="79">
        <v>0</v>
      </c>
      <c r="AG182" s="79">
        <v>0</v>
      </c>
      <c r="AH182" s="79">
        <v>0</v>
      </c>
      <c r="AI182" s="79">
        <v>0</v>
      </c>
      <c r="AJ182" s="79">
        <v>0</v>
      </c>
      <c r="AK182" s="79">
        <v>0</v>
      </c>
      <c r="AL182" s="79">
        <v>0</v>
      </c>
      <c r="AM182" s="79">
        <f t="shared" si="2"/>
        <v>11071434.119999999</v>
      </c>
      <c r="AP182" s="45"/>
    </row>
    <row r="183" spans="1:42" ht="33" customHeight="1">
      <c r="A183" s="276">
        <v>573</v>
      </c>
      <c r="B183" s="55" t="s">
        <v>180</v>
      </c>
      <c r="C183" s="80" t="s">
        <v>681</v>
      </c>
      <c r="D183" s="79">
        <v>0</v>
      </c>
      <c r="E183" s="79">
        <v>0</v>
      </c>
      <c r="F183" s="79">
        <v>0</v>
      </c>
      <c r="G183" s="79">
        <v>0</v>
      </c>
      <c r="H183" s="79">
        <v>0</v>
      </c>
      <c r="I183" s="79">
        <v>1877.98</v>
      </c>
      <c r="J183" s="79">
        <v>0</v>
      </c>
      <c r="K183" s="79">
        <v>0</v>
      </c>
      <c r="L183" s="79">
        <v>0</v>
      </c>
      <c r="M183" s="79">
        <v>0</v>
      </c>
      <c r="N183" s="79">
        <v>0</v>
      </c>
      <c r="O183" s="79">
        <v>2330673.2800000003</v>
      </c>
      <c r="P183" s="79">
        <v>0</v>
      </c>
      <c r="Q183" s="79">
        <v>0</v>
      </c>
      <c r="R183" s="79">
        <v>0</v>
      </c>
      <c r="S183" s="79">
        <v>0</v>
      </c>
      <c r="T183" s="79">
        <v>0</v>
      </c>
      <c r="U183" s="79">
        <v>0</v>
      </c>
      <c r="V183" s="79">
        <v>0</v>
      </c>
      <c r="W183" s="79">
        <v>0</v>
      </c>
      <c r="X183" s="79">
        <v>0</v>
      </c>
      <c r="Y183" s="79">
        <v>0</v>
      </c>
      <c r="Z183" s="79">
        <v>0</v>
      </c>
      <c r="AA183" s="79">
        <v>0</v>
      </c>
      <c r="AB183" s="79">
        <v>0</v>
      </c>
      <c r="AC183" s="79">
        <v>0</v>
      </c>
      <c r="AD183" s="79">
        <v>0</v>
      </c>
      <c r="AE183" s="79">
        <v>0</v>
      </c>
      <c r="AF183" s="79">
        <v>0</v>
      </c>
      <c r="AG183" s="79">
        <v>0</v>
      </c>
      <c r="AH183" s="79">
        <v>0</v>
      </c>
      <c r="AI183" s="79">
        <v>0</v>
      </c>
      <c r="AJ183" s="79">
        <v>0</v>
      </c>
      <c r="AK183" s="79">
        <v>0</v>
      </c>
      <c r="AL183" s="79">
        <v>0</v>
      </c>
      <c r="AM183" s="79">
        <f t="shared" si="2"/>
        <v>2332551.2600000002</v>
      </c>
      <c r="AP183" s="45"/>
    </row>
    <row r="184" spans="1:42" ht="33" customHeight="1">
      <c r="A184" s="276">
        <v>574</v>
      </c>
      <c r="B184" s="55" t="s">
        <v>1385</v>
      </c>
      <c r="C184" s="80" t="s">
        <v>686</v>
      </c>
      <c r="D184" s="79">
        <v>0</v>
      </c>
      <c r="E184" s="79">
        <v>0</v>
      </c>
      <c r="F184" s="79">
        <v>0</v>
      </c>
      <c r="G184" s="79">
        <v>0</v>
      </c>
      <c r="H184" s="79">
        <v>0</v>
      </c>
      <c r="I184" s="79">
        <v>0</v>
      </c>
      <c r="J184" s="79">
        <v>0</v>
      </c>
      <c r="K184" s="79">
        <v>0</v>
      </c>
      <c r="L184" s="79">
        <v>0</v>
      </c>
      <c r="M184" s="79">
        <v>0</v>
      </c>
      <c r="N184" s="79">
        <v>0</v>
      </c>
      <c r="O184" s="79">
        <v>0</v>
      </c>
      <c r="P184" s="79">
        <v>0</v>
      </c>
      <c r="Q184" s="79">
        <v>0</v>
      </c>
      <c r="R184" s="79">
        <v>0</v>
      </c>
      <c r="S184" s="79">
        <v>0</v>
      </c>
      <c r="T184" s="79">
        <v>0</v>
      </c>
      <c r="U184" s="79">
        <v>0</v>
      </c>
      <c r="V184" s="79">
        <v>0</v>
      </c>
      <c r="W184" s="79">
        <v>0</v>
      </c>
      <c r="X184" s="79">
        <v>0</v>
      </c>
      <c r="Y184" s="79">
        <v>0</v>
      </c>
      <c r="Z184" s="79">
        <v>0</v>
      </c>
      <c r="AA184" s="79">
        <v>0</v>
      </c>
      <c r="AB184" s="79">
        <v>0</v>
      </c>
      <c r="AC184" s="79">
        <v>0</v>
      </c>
      <c r="AD184" s="79">
        <v>0</v>
      </c>
      <c r="AE184" s="79">
        <v>0</v>
      </c>
      <c r="AF184" s="79">
        <v>0</v>
      </c>
      <c r="AG184" s="79">
        <v>0</v>
      </c>
      <c r="AH184" s="79">
        <v>0</v>
      </c>
      <c r="AI184" s="79">
        <v>0</v>
      </c>
      <c r="AJ184" s="79">
        <v>0</v>
      </c>
      <c r="AK184" s="79">
        <v>0</v>
      </c>
      <c r="AL184" s="79">
        <v>0</v>
      </c>
      <c r="AM184" s="79">
        <f t="shared" si="2"/>
        <v>0</v>
      </c>
      <c r="AP184" s="45"/>
    </row>
    <row r="185" spans="1:42" ht="33" customHeight="1">
      <c r="A185" s="276">
        <v>576</v>
      </c>
      <c r="B185" s="55" t="s">
        <v>1386</v>
      </c>
      <c r="C185" s="80" t="s">
        <v>686</v>
      </c>
      <c r="D185" s="79">
        <v>0</v>
      </c>
      <c r="E185" s="79">
        <v>0</v>
      </c>
      <c r="F185" s="79">
        <v>0</v>
      </c>
      <c r="G185" s="79">
        <v>0</v>
      </c>
      <c r="H185" s="79">
        <v>0</v>
      </c>
      <c r="I185" s="79">
        <v>0</v>
      </c>
      <c r="J185" s="79">
        <v>0</v>
      </c>
      <c r="K185" s="79">
        <v>0</v>
      </c>
      <c r="L185" s="79">
        <v>578.70000000000005</v>
      </c>
      <c r="M185" s="79">
        <v>0</v>
      </c>
      <c r="N185" s="79">
        <v>0</v>
      </c>
      <c r="O185" s="79">
        <v>0</v>
      </c>
      <c r="P185" s="79">
        <v>0</v>
      </c>
      <c r="Q185" s="79">
        <v>0</v>
      </c>
      <c r="R185" s="79">
        <v>0</v>
      </c>
      <c r="S185" s="79">
        <v>0</v>
      </c>
      <c r="T185" s="79">
        <v>0</v>
      </c>
      <c r="U185" s="79">
        <v>0</v>
      </c>
      <c r="V185" s="79">
        <v>0</v>
      </c>
      <c r="W185" s="79">
        <v>0</v>
      </c>
      <c r="X185" s="79">
        <v>0</v>
      </c>
      <c r="Y185" s="79">
        <v>0</v>
      </c>
      <c r="Z185" s="79">
        <v>0</v>
      </c>
      <c r="AA185" s="79">
        <v>0</v>
      </c>
      <c r="AB185" s="79">
        <v>0</v>
      </c>
      <c r="AC185" s="79">
        <v>0</v>
      </c>
      <c r="AD185" s="79">
        <v>0</v>
      </c>
      <c r="AE185" s="79">
        <v>0</v>
      </c>
      <c r="AF185" s="79">
        <v>0</v>
      </c>
      <c r="AG185" s="79">
        <v>0</v>
      </c>
      <c r="AH185" s="79">
        <v>0</v>
      </c>
      <c r="AI185" s="79">
        <v>0</v>
      </c>
      <c r="AJ185" s="79">
        <v>0</v>
      </c>
      <c r="AK185" s="79">
        <v>0</v>
      </c>
      <c r="AL185" s="79">
        <v>0</v>
      </c>
      <c r="AM185" s="79">
        <f t="shared" si="2"/>
        <v>578.70000000000005</v>
      </c>
      <c r="AP185" s="45"/>
    </row>
    <row r="186" spans="1:42" ht="33" customHeight="1">
      <c r="A186" s="276">
        <v>578</v>
      </c>
      <c r="B186" s="55" t="s">
        <v>181</v>
      </c>
      <c r="C186" s="80" t="s">
        <v>681</v>
      </c>
      <c r="D186" s="79">
        <v>0</v>
      </c>
      <c r="E186" s="79">
        <v>0</v>
      </c>
      <c r="F186" s="79">
        <v>0</v>
      </c>
      <c r="G186" s="79">
        <v>980098.96000000008</v>
      </c>
      <c r="H186" s="79">
        <v>0</v>
      </c>
      <c r="I186" s="79">
        <v>0</v>
      </c>
      <c r="J186" s="79">
        <v>0</v>
      </c>
      <c r="K186" s="79">
        <v>0</v>
      </c>
      <c r="L186" s="79">
        <v>0</v>
      </c>
      <c r="M186" s="79">
        <v>0</v>
      </c>
      <c r="N186" s="79">
        <v>0</v>
      </c>
      <c r="O186" s="79">
        <v>0</v>
      </c>
      <c r="P186" s="79">
        <v>0</v>
      </c>
      <c r="Q186" s="79">
        <v>0</v>
      </c>
      <c r="R186" s="79">
        <v>0</v>
      </c>
      <c r="S186" s="79">
        <v>0</v>
      </c>
      <c r="T186" s="79">
        <v>0</v>
      </c>
      <c r="U186" s="79">
        <v>0</v>
      </c>
      <c r="V186" s="79">
        <v>0</v>
      </c>
      <c r="W186" s="79">
        <v>0</v>
      </c>
      <c r="X186" s="79">
        <v>0</v>
      </c>
      <c r="Y186" s="79">
        <v>0</v>
      </c>
      <c r="Z186" s="79">
        <v>0</v>
      </c>
      <c r="AA186" s="79">
        <v>0</v>
      </c>
      <c r="AB186" s="79">
        <v>0</v>
      </c>
      <c r="AC186" s="79">
        <v>0</v>
      </c>
      <c r="AD186" s="79">
        <v>0</v>
      </c>
      <c r="AE186" s="79">
        <v>0</v>
      </c>
      <c r="AF186" s="79">
        <v>0</v>
      </c>
      <c r="AG186" s="79">
        <v>0</v>
      </c>
      <c r="AH186" s="79">
        <v>0</v>
      </c>
      <c r="AI186" s="79">
        <v>0</v>
      </c>
      <c r="AJ186" s="79">
        <v>0</v>
      </c>
      <c r="AK186" s="79">
        <v>0</v>
      </c>
      <c r="AL186" s="79">
        <v>0</v>
      </c>
      <c r="AM186" s="79">
        <f t="shared" si="2"/>
        <v>980098.96000000008</v>
      </c>
      <c r="AP186" s="45"/>
    </row>
    <row r="187" spans="1:42" ht="33" customHeight="1">
      <c r="A187" s="276">
        <v>580</v>
      </c>
      <c r="B187" s="55" t="s">
        <v>182</v>
      </c>
      <c r="C187" s="80" t="s">
        <v>730</v>
      </c>
      <c r="D187" s="79">
        <v>0</v>
      </c>
      <c r="E187" s="79">
        <v>0</v>
      </c>
      <c r="F187" s="79">
        <v>0</v>
      </c>
      <c r="G187" s="79">
        <v>0</v>
      </c>
      <c r="H187" s="79">
        <v>0</v>
      </c>
      <c r="I187" s="79">
        <v>0</v>
      </c>
      <c r="J187" s="79">
        <v>0</v>
      </c>
      <c r="K187" s="79">
        <v>0</v>
      </c>
      <c r="L187" s="79">
        <v>0</v>
      </c>
      <c r="M187" s="79">
        <v>0</v>
      </c>
      <c r="N187" s="79">
        <v>0</v>
      </c>
      <c r="O187" s="79">
        <v>0</v>
      </c>
      <c r="P187" s="79">
        <v>0</v>
      </c>
      <c r="Q187" s="79">
        <v>0</v>
      </c>
      <c r="R187" s="79">
        <v>0</v>
      </c>
      <c r="S187" s="79">
        <v>0</v>
      </c>
      <c r="T187" s="79">
        <v>0</v>
      </c>
      <c r="U187" s="79">
        <v>0</v>
      </c>
      <c r="V187" s="79">
        <v>0</v>
      </c>
      <c r="W187" s="79">
        <v>0</v>
      </c>
      <c r="X187" s="79">
        <v>0</v>
      </c>
      <c r="Y187" s="79">
        <v>0</v>
      </c>
      <c r="Z187" s="79">
        <v>0</v>
      </c>
      <c r="AA187" s="79">
        <v>0</v>
      </c>
      <c r="AB187" s="79">
        <v>0</v>
      </c>
      <c r="AC187" s="79">
        <v>0</v>
      </c>
      <c r="AD187" s="79">
        <v>0</v>
      </c>
      <c r="AE187" s="79">
        <v>0</v>
      </c>
      <c r="AF187" s="79">
        <v>0</v>
      </c>
      <c r="AG187" s="79">
        <v>0</v>
      </c>
      <c r="AH187" s="79">
        <v>0</v>
      </c>
      <c r="AI187" s="79">
        <v>0</v>
      </c>
      <c r="AJ187" s="79">
        <v>0</v>
      </c>
      <c r="AK187" s="79">
        <v>0</v>
      </c>
      <c r="AL187" s="79">
        <v>0</v>
      </c>
      <c r="AM187" s="79">
        <f t="shared" si="2"/>
        <v>0</v>
      </c>
      <c r="AP187" s="45"/>
    </row>
    <row r="188" spans="1:42" ht="33" customHeight="1">
      <c r="A188" s="279">
        <v>582</v>
      </c>
      <c r="B188" s="55" t="s">
        <v>183</v>
      </c>
      <c r="C188" s="56" t="s">
        <v>682</v>
      </c>
      <c r="D188" s="79">
        <v>0</v>
      </c>
      <c r="E188" s="79">
        <v>0</v>
      </c>
      <c r="F188" s="79">
        <v>0</v>
      </c>
      <c r="G188" s="79">
        <v>0</v>
      </c>
      <c r="H188" s="79">
        <v>0</v>
      </c>
      <c r="I188" s="79">
        <v>0</v>
      </c>
      <c r="J188" s="79">
        <v>0</v>
      </c>
      <c r="K188" s="79">
        <v>0</v>
      </c>
      <c r="L188" s="79">
        <v>0</v>
      </c>
      <c r="M188" s="79">
        <v>0</v>
      </c>
      <c r="N188" s="79">
        <v>0</v>
      </c>
      <c r="O188" s="79">
        <v>0</v>
      </c>
      <c r="P188" s="79">
        <v>0</v>
      </c>
      <c r="Q188" s="79">
        <v>0</v>
      </c>
      <c r="R188" s="79">
        <v>0</v>
      </c>
      <c r="S188" s="79">
        <v>0</v>
      </c>
      <c r="T188" s="79">
        <v>0</v>
      </c>
      <c r="U188" s="79">
        <v>0</v>
      </c>
      <c r="V188" s="79">
        <v>0</v>
      </c>
      <c r="W188" s="79">
        <v>0</v>
      </c>
      <c r="X188" s="79">
        <v>0</v>
      </c>
      <c r="Y188" s="79">
        <v>0</v>
      </c>
      <c r="Z188" s="79">
        <v>0</v>
      </c>
      <c r="AA188" s="79">
        <v>0</v>
      </c>
      <c r="AB188" s="79">
        <v>0</v>
      </c>
      <c r="AC188" s="79">
        <v>0</v>
      </c>
      <c r="AD188" s="79">
        <v>0</v>
      </c>
      <c r="AE188" s="79">
        <v>0</v>
      </c>
      <c r="AF188" s="79">
        <v>0</v>
      </c>
      <c r="AG188" s="79">
        <v>0</v>
      </c>
      <c r="AH188" s="79">
        <v>0</v>
      </c>
      <c r="AI188" s="79">
        <v>0</v>
      </c>
      <c r="AJ188" s="79">
        <v>0</v>
      </c>
      <c r="AK188" s="79">
        <v>0</v>
      </c>
      <c r="AL188" s="79">
        <v>0</v>
      </c>
      <c r="AM188" s="79">
        <f t="shared" si="2"/>
        <v>0</v>
      </c>
      <c r="AP188" s="45"/>
    </row>
    <row r="189" spans="1:42" ht="33" customHeight="1">
      <c r="A189" s="276">
        <v>584</v>
      </c>
      <c r="B189" s="55" t="s">
        <v>184</v>
      </c>
      <c r="C189" s="80" t="s">
        <v>685</v>
      </c>
      <c r="D189" s="79">
        <v>0</v>
      </c>
      <c r="E189" s="79">
        <v>0</v>
      </c>
      <c r="F189" s="79">
        <v>0</v>
      </c>
      <c r="G189" s="79">
        <v>0</v>
      </c>
      <c r="H189" s="79">
        <v>0</v>
      </c>
      <c r="I189" s="79">
        <v>0</v>
      </c>
      <c r="J189" s="79">
        <v>13681317.52</v>
      </c>
      <c r="K189" s="79">
        <v>0</v>
      </c>
      <c r="L189" s="79">
        <v>3345.96</v>
      </c>
      <c r="M189" s="79">
        <v>0</v>
      </c>
      <c r="N189" s="79">
        <v>0</v>
      </c>
      <c r="O189" s="79">
        <v>0</v>
      </c>
      <c r="P189" s="79">
        <v>0</v>
      </c>
      <c r="Q189" s="79">
        <v>0</v>
      </c>
      <c r="R189" s="79">
        <v>0</v>
      </c>
      <c r="S189" s="79">
        <v>0</v>
      </c>
      <c r="T189" s="79">
        <v>0</v>
      </c>
      <c r="U189" s="79">
        <v>0</v>
      </c>
      <c r="V189" s="79">
        <v>0</v>
      </c>
      <c r="W189" s="79">
        <v>0</v>
      </c>
      <c r="X189" s="79">
        <v>0</v>
      </c>
      <c r="Y189" s="79">
        <v>0</v>
      </c>
      <c r="Z189" s="79">
        <v>0</v>
      </c>
      <c r="AA189" s="79">
        <v>0</v>
      </c>
      <c r="AB189" s="79">
        <v>0</v>
      </c>
      <c r="AC189" s="79">
        <v>0</v>
      </c>
      <c r="AD189" s="79">
        <v>0</v>
      </c>
      <c r="AE189" s="79">
        <v>0</v>
      </c>
      <c r="AF189" s="79">
        <v>0</v>
      </c>
      <c r="AG189" s="79">
        <v>0</v>
      </c>
      <c r="AH189" s="79">
        <v>0</v>
      </c>
      <c r="AI189" s="79">
        <v>0</v>
      </c>
      <c r="AJ189" s="79">
        <v>0</v>
      </c>
      <c r="AK189" s="79">
        <v>0</v>
      </c>
      <c r="AL189" s="79">
        <v>0</v>
      </c>
      <c r="AM189" s="79">
        <f t="shared" si="2"/>
        <v>13684663.48</v>
      </c>
      <c r="AP189" s="45"/>
    </row>
    <row r="190" spans="1:42" ht="33" customHeight="1">
      <c r="A190" s="276">
        <v>585</v>
      </c>
      <c r="B190" s="55" t="s">
        <v>185</v>
      </c>
      <c r="C190" s="56" t="s">
        <v>682</v>
      </c>
      <c r="D190" s="79">
        <v>0</v>
      </c>
      <c r="E190" s="79">
        <v>0</v>
      </c>
      <c r="F190" s="79">
        <v>0</v>
      </c>
      <c r="G190" s="79">
        <v>2087.3000000000002</v>
      </c>
      <c r="H190" s="79">
        <v>0</v>
      </c>
      <c r="I190" s="79">
        <v>0</v>
      </c>
      <c r="J190" s="79">
        <v>15524.18</v>
      </c>
      <c r="K190" s="79">
        <v>0</v>
      </c>
      <c r="L190" s="79">
        <v>294.7</v>
      </c>
      <c r="M190" s="79">
        <v>0</v>
      </c>
      <c r="N190" s="79">
        <v>0</v>
      </c>
      <c r="O190" s="79">
        <v>0</v>
      </c>
      <c r="P190" s="79">
        <v>662.18</v>
      </c>
      <c r="Q190" s="79">
        <v>0</v>
      </c>
      <c r="R190" s="79">
        <v>0</v>
      </c>
      <c r="S190" s="79">
        <v>0</v>
      </c>
      <c r="T190" s="79">
        <v>0</v>
      </c>
      <c r="U190" s="79">
        <v>0</v>
      </c>
      <c r="V190" s="79">
        <v>0</v>
      </c>
      <c r="W190" s="79">
        <v>0</v>
      </c>
      <c r="X190" s="79">
        <v>0</v>
      </c>
      <c r="Y190" s="79">
        <v>0</v>
      </c>
      <c r="Z190" s="79">
        <v>0</v>
      </c>
      <c r="AA190" s="79">
        <v>0</v>
      </c>
      <c r="AB190" s="79">
        <v>229213.18</v>
      </c>
      <c r="AC190" s="79">
        <v>0</v>
      </c>
      <c r="AD190" s="79">
        <v>0</v>
      </c>
      <c r="AE190" s="79">
        <v>0</v>
      </c>
      <c r="AF190" s="79">
        <v>0</v>
      </c>
      <c r="AG190" s="79">
        <v>0</v>
      </c>
      <c r="AH190" s="79">
        <v>0</v>
      </c>
      <c r="AI190" s="79">
        <v>0</v>
      </c>
      <c r="AJ190" s="79">
        <v>0</v>
      </c>
      <c r="AK190" s="79">
        <v>0</v>
      </c>
      <c r="AL190" s="79">
        <v>0</v>
      </c>
      <c r="AM190" s="79">
        <f t="shared" si="2"/>
        <v>247781.53999999998</v>
      </c>
      <c r="AP190" s="45"/>
    </row>
    <row r="191" spans="1:42" ht="33" customHeight="1">
      <c r="A191" s="276">
        <v>586</v>
      </c>
      <c r="B191" s="55" t="s">
        <v>186</v>
      </c>
      <c r="C191" s="56" t="s">
        <v>682</v>
      </c>
      <c r="D191" s="79">
        <v>0</v>
      </c>
      <c r="E191" s="79">
        <v>0</v>
      </c>
      <c r="F191" s="79">
        <v>2873959.48</v>
      </c>
      <c r="G191" s="79">
        <v>0</v>
      </c>
      <c r="H191" s="79">
        <v>0</v>
      </c>
      <c r="I191" s="79">
        <v>0</v>
      </c>
      <c r="J191" s="79">
        <v>0</v>
      </c>
      <c r="K191" s="79">
        <v>0</v>
      </c>
      <c r="L191" s="79">
        <v>0</v>
      </c>
      <c r="M191" s="79">
        <v>0</v>
      </c>
      <c r="N191" s="79">
        <v>0</v>
      </c>
      <c r="O191" s="79">
        <v>0</v>
      </c>
      <c r="P191" s="79">
        <v>0</v>
      </c>
      <c r="Q191" s="79">
        <v>0</v>
      </c>
      <c r="R191" s="79">
        <v>0</v>
      </c>
      <c r="S191" s="79">
        <v>0</v>
      </c>
      <c r="T191" s="79">
        <v>0</v>
      </c>
      <c r="U191" s="79">
        <v>0</v>
      </c>
      <c r="V191" s="79">
        <v>0</v>
      </c>
      <c r="W191" s="79">
        <v>0</v>
      </c>
      <c r="X191" s="79">
        <v>0</v>
      </c>
      <c r="Y191" s="79">
        <v>0</v>
      </c>
      <c r="Z191" s="79">
        <v>0</v>
      </c>
      <c r="AA191" s="79">
        <v>0</v>
      </c>
      <c r="AB191" s="79">
        <v>0</v>
      </c>
      <c r="AC191" s="79">
        <v>0</v>
      </c>
      <c r="AD191" s="79">
        <v>0</v>
      </c>
      <c r="AE191" s="79">
        <v>0</v>
      </c>
      <c r="AF191" s="79">
        <v>0</v>
      </c>
      <c r="AG191" s="79">
        <v>0</v>
      </c>
      <c r="AH191" s="79">
        <v>0</v>
      </c>
      <c r="AI191" s="79">
        <v>0</v>
      </c>
      <c r="AJ191" s="79">
        <v>0</v>
      </c>
      <c r="AK191" s="79">
        <v>0</v>
      </c>
      <c r="AL191" s="79">
        <v>0</v>
      </c>
      <c r="AM191" s="79">
        <f t="shared" si="2"/>
        <v>2873959.48</v>
      </c>
      <c r="AP191" s="45"/>
    </row>
    <row r="192" spans="1:42" ht="15" customHeight="1">
      <c r="A192" s="276">
        <v>587</v>
      </c>
      <c r="B192" s="205" t="s">
        <v>734</v>
      </c>
      <c r="C192" s="56" t="s">
        <v>730</v>
      </c>
      <c r="D192" s="79">
        <v>0</v>
      </c>
      <c r="E192" s="79">
        <v>0</v>
      </c>
      <c r="F192" s="79">
        <v>8623936.5899999999</v>
      </c>
      <c r="G192" s="79">
        <v>3991697.5700000003</v>
      </c>
      <c r="H192" s="79">
        <v>0</v>
      </c>
      <c r="I192" s="79">
        <v>0</v>
      </c>
      <c r="J192" s="79">
        <v>0</v>
      </c>
      <c r="K192" s="79">
        <v>0</v>
      </c>
      <c r="L192" s="79">
        <v>0</v>
      </c>
      <c r="M192" s="79">
        <v>0</v>
      </c>
      <c r="N192" s="79">
        <v>0</v>
      </c>
      <c r="O192" s="79">
        <v>0</v>
      </c>
      <c r="P192" s="79">
        <v>0</v>
      </c>
      <c r="Q192" s="79">
        <v>0</v>
      </c>
      <c r="R192" s="79">
        <v>0</v>
      </c>
      <c r="S192" s="79">
        <v>0</v>
      </c>
      <c r="T192" s="79">
        <v>0</v>
      </c>
      <c r="U192" s="79">
        <v>0</v>
      </c>
      <c r="V192" s="79">
        <v>0</v>
      </c>
      <c r="W192" s="79">
        <v>0</v>
      </c>
      <c r="X192" s="79">
        <v>0</v>
      </c>
      <c r="Y192" s="79">
        <v>0</v>
      </c>
      <c r="Z192" s="79">
        <v>0</v>
      </c>
      <c r="AA192" s="79">
        <v>0</v>
      </c>
      <c r="AB192" s="79">
        <v>0</v>
      </c>
      <c r="AC192" s="79">
        <v>0</v>
      </c>
      <c r="AD192" s="79">
        <v>0</v>
      </c>
      <c r="AE192" s="79">
        <v>0</v>
      </c>
      <c r="AF192" s="79">
        <v>0</v>
      </c>
      <c r="AG192" s="79">
        <v>0</v>
      </c>
      <c r="AH192" s="79">
        <v>0</v>
      </c>
      <c r="AI192" s="79">
        <v>0</v>
      </c>
      <c r="AJ192" s="79">
        <v>0</v>
      </c>
      <c r="AK192" s="79">
        <v>0</v>
      </c>
      <c r="AL192" s="79">
        <v>0</v>
      </c>
      <c r="AM192" s="79">
        <f t="shared" si="2"/>
        <v>12615634.16</v>
      </c>
      <c r="AP192" s="45"/>
    </row>
    <row r="193" spans="1:42" ht="33" customHeight="1">
      <c r="A193" s="276">
        <v>590</v>
      </c>
      <c r="B193" s="55" t="s">
        <v>613</v>
      </c>
      <c r="C193" s="80" t="s">
        <v>684</v>
      </c>
      <c r="D193" s="79">
        <v>0</v>
      </c>
      <c r="E193" s="79">
        <v>0</v>
      </c>
      <c r="F193" s="79">
        <v>0</v>
      </c>
      <c r="G193" s="79">
        <v>11287.939999999999</v>
      </c>
      <c r="H193" s="79">
        <v>0</v>
      </c>
      <c r="I193" s="79">
        <v>6880.23</v>
      </c>
      <c r="J193" s="79">
        <v>0</v>
      </c>
      <c r="K193" s="79">
        <v>0</v>
      </c>
      <c r="L193" s="79">
        <v>0</v>
      </c>
      <c r="M193" s="79">
        <v>0</v>
      </c>
      <c r="N193" s="79">
        <v>0</v>
      </c>
      <c r="O193" s="79">
        <v>0</v>
      </c>
      <c r="P193" s="79">
        <v>0</v>
      </c>
      <c r="Q193" s="79">
        <v>0</v>
      </c>
      <c r="R193" s="79">
        <v>0</v>
      </c>
      <c r="S193" s="79">
        <v>0</v>
      </c>
      <c r="T193" s="79">
        <v>0</v>
      </c>
      <c r="U193" s="79">
        <v>0</v>
      </c>
      <c r="V193" s="79">
        <v>0</v>
      </c>
      <c r="W193" s="79">
        <v>0</v>
      </c>
      <c r="X193" s="79">
        <v>0</v>
      </c>
      <c r="Y193" s="79">
        <v>0</v>
      </c>
      <c r="Z193" s="79">
        <v>0</v>
      </c>
      <c r="AA193" s="79">
        <v>0</v>
      </c>
      <c r="AB193" s="79">
        <v>0</v>
      </c>
      <c r="AC193" s="79">
        <v>0</v>
      </c>
      <c r="AD193" s="79">
        <v>0</v>
      </c>
      <c r="AE193" s="79">
        <v>0</v>
      </c>
      <c r="AF193" s="79">
        <v>0</v>
      </c>
      <c r="AG193" s="79">
        <v>0</v>
      </c>
      <c r="AH193" s="79">
        <v>0</v>
      </c>
      <c r="AI193" s="79">
        <v>0</v>
      </c>
      <c r="AJ193" s="79">
        <v>0</v>
      </c>
      <c r="AK193" s="79">
        <v>0</v>
      </c>
      <c r="AL193" s="79">
        <v>0</v>
      </c>
      <c r="AM193" s="79">
        <f t="shared" si="2"/>
        <v>18168.169999999998</v>
      </c>
      <c r="AP193" s="45"/>
    </row>
    <row r="194" spans="1:42" ht="33" customHeight="1">
      <c r="A194" s="279">
        <v>591</v>
      </c>
      <c r="B194" s="55" t="s">
        <v>1387</v>
      </c>
      <c r="C194" s="56" t="s">
        <v>683</v>
      </c>
      <c r="D194" s="79">
        <v>0</v>
      </c>
      <c r="E194" s="79">
        <v>0</v>
      </c>
      <c r="F194" s="79">
        <v>22587797.459999997</v>
      </c>
      <c r="G194" s="79">
        <v>2958708.7100000004</v>
      </c>
      <c r="H194" s="79">
        <v>0</v>
      </c>
      <c r="I194" s="79">
        <v>0</v>
      </c>
      <c r="J194" s="79">
        <v>0</v>
      </c>
      <c r="K194" s="79">
        <v>0</v>
      </c>
      <c r="L194" s="79">
        <v>0</v>
      </c>
      <c r="M194" s="79">
        <v>0</v>
      </c>
      <c r="N194" s="79">
        <v>0</v>
      </c>
      <c r="O194" s="79">
        <v>0</v>
      </c>
      <c r="P194" s="79">
        <v>0</v>
      </c>
      <c r="Q194" s="79">
        <v>0</v>
      </c>
      <c r="R194" s="79">
        <v>0</v>
      </c>
      <c r="S194" s="79">
        <v>0</v>
      </c>
      <c r="T194" s="79">
        <v>0</v>
      </c>
      <c r="U194" s="79">
        <v>0</v>
      </c>
      <c r="V194" s="79">
        <v>0</v>
      </c>
      <c r="W194" s="79">
        <v>0</v>
      </c>
      <c r="X194" s="79">
        <v>0</v>
      </c>
      <c r="Y194" s="79">
        <v>0</v>
      </c>
      <c r="Z194" s="79">
        <v>0</v>
      </c>
      <c r="AA194" s="79">
        <v>0</v>
      </c>
      <c r="AB194" s="79">
        <v>0</v>
      </c>
      <c r="AC194" s="79">
        <v>0</v>
      </c>
      <c r="AD194" s="79">
        <v>0</v>
      </c>
      <c r="AE194" s="79">
        <v>0</v>
      </c>
      <c r="AF194" s="79">
        <v>0</v>
      </c>
      <c r="AG194" s="79">
        <v>0</v>
      </c>
      <c r="AH194" s="79">
        <v>0</v>
      </c>
      <c r="AI194" s="79">
        <v>0</v>
      </c>
      <c r="AJ194" s="79">
        <v>0</v>
      </c>
      <c r="AK194" s="79">
        <v>0</v>
      </c>
      <c r="AL194" s="79">
        <v>0</v>
      </c>
      <c r="AM194" s="79">
        <f t="shared" si="2"/>
        <v>25546506.169999998</v>
      </c>
      <c r="AP194" s="45"/>
    </row>
    <row r="195" spans="1:42" ht="33" customHeight="1">
      <c r="A195" s="276">
        <v>592</v>
      </c>
      <c r="B195" s="55" t="s">
        <v>649</v>
      </c>
      <c r="C195" s="56" t="s">
        <v>686</v>
      </c>
      <c r="D195" s="79">
        <v>0</v>
      </c>
      <c r="E195" s="79">
        <v>509.44</v>
      </c>
      <c r="F195" s="79">
        <v>2562559.7199999997</v>
      </c>
      <c r="G195" s="79">
        <v>379533.93000000011</v>
      </c>
      <c r="H195" s="79">
        <v>0</v>
      </c>
      <c r="I195" s="79">
        <v>0</v>
      </c>
      <c r="J195" s="79">
        <v>0</v>
      </c>
      <c r="K195" s="79">
        <v>0</v>
      </c>
      <c r="L195" s="79">
        <v>0</v>
      </c>
      <c r="M195" s="79">
        <v>0</v>
      </c>
      <c r="N195" s="79">
        <v>0</v>
      </c>
      <c r="O195" s="79">
        <v>0</v>
      </c>
      <c r="P195" s="79">
        <v>0</v>
      </c>
      <c r="Q195" s="79">
        <v>0</v>
      </c>
      <c r="R195" s="79">
        <v>0</v>
      </c>
      <c r="S195" s="79">
        <v>0</v>
      </c>
      <c r="T195" s="79">
        <v>0</v>
      </c>
      <c r="U195" s="79">
        <v>0</v>
      </c>
      <c r="V195" s="79">
        <v>0</v>
      </c>
      <c r="W195" s="79">
        <v>0</v>
      </c>
      <c r="X195" s="79">
        <v>0</v>
      </c>
      <c r="Y195" s="79">
        <v>0</v>
      </c>
      <c r="Z195" s="79">
        <v>0</v>
      </c>
      <c r="AA195" s="79">
        <v>0</v>
      </c>
      <c r="AB195" s="79">
        <v>0</v>
      </c>
      <c r="AC195" s="79">
        <v>0</v>
      </c>
      <c r="AD195" s="79">
        <v>0</v>
      </c>
      <c r="AE195" s="79">
        <v>0</v>
      </c>
      <c r="AF195" s="79">
        <v>0</v>
      </c>
      <c r="AG195" s="79">
        <v>0</v>
      </c>
      <c r="AH195" s="79">
        <v>0</v>
      </c>
      <c r="AI195" s="79">
        <v>0</v>
      </c>
      <c r="AJ195" s="79">
        <v>0</v>
      </c>
      <c r="AK195" s="79">
        <v>0</v>
      </c>
      <c r="AL195" s="79">
        <v>0</v>
      </c>
      <c r="AM195" s="79">
        <f t="shared" si="2"/>
        <v>2942603.09</v>
      </c>
      <c r="AP195" s="45"/>
    </row>
    <row r="196" spans="1:42" ht="33" customHeight="1">
      <c r="A196" s="276">
        <v>593</v>
      </c>
      <c r="B196" s="55" t="s">
        <v>614</v>
      </c>
      <c r="C196" s="56" t="s">
        <v>686</v>
      </c>
      <c r="D196" s="79">
        <v>0</v>
      </c>
      <c r="E196" s="79">
        <v>0</v>
      </c>
      <c r="F196" s="79">
        <v>0</v>
      </c>
      <c r="G196" s="79">
        <v>0</v>
      </c>
      <c r="H196" s="79">
        <v>0</v>
      </c>
      <c r="I196" s="79">
        <v>0</v>
      </c>
      <c r="J196" s="79">
        <v>0</v>
      </c>
      <c r="K196" s="79">
        <v>0</v>
      </c>
      <c r="L196" s="79">
        <v>0</v>
      </c>
      <c r="M196" s="79">
        <v>0</v>
      </c>
      <c r="N196" s="79">
        <v>0</v>
      </c>
      <c r="O196" s="79">
        <v>0</v>
      </c>
      <c r="P196" s="79">
        <v>0</v>
      </c>
      <c r="Q196" s="79">
        <v>0</v>
      </c>
      <c r="R196" s="79">
        <v>0</v>
      </c>
      <c r="S196" s="79">
        <v>0</v>
      </c>
      <c r="T196" s="79">
        <v>0</v>
      </c>
      <c r="U196" s="79">
        <v>0</v>
      </c>
      <c r="V196" s="79">
        <v>0</v>
      </c>
      <c r="W196" s="79">
        <v>0</v>
      </c>
      <c r="X196" s="79">
        <v>0</v>
      </c>
      <c r="Y196" s="79">
        <v>0</v>
      </c>
      <c r="Z196" s="79">
        <v>0</v>
      </c>
      <c r="AA196" s="79">
        <v>0</v>
      </c>
      <c r="AB196" s="79">
        <v>0</v>
      </c>
      <c r="AC196" s="79">
        <v>0</v>
      </c>
      <c r="AD196" s="79">
        <v>0</v>
      </c>
      <c r="AE196" s="79">
        <v>0</v>
      </c>
      <c r="AF196" s="79">
        <v>0</v>
      </c>
      <c r="AG196" s="79">
        <v>0</v>
      </c>
      <c r="AH196" s="79">
        <v>0</v>
      </c>
      <c r="AI196" s="79">
        <v>0</v>
      </c>
      <c r="AJ196" s="79">
        <v>0</v>
      </c>
      <c r="AK196" s="79">
        <v>0</v>
      </c>
      <c r="AL196" s="79">
        <v>0</v>
      </c>
      <c r="AM196" s="79">
        <f t="shared" si="2"/>
        <v>0</v>
      </c>
      <c r="AP196" s="45"/>
    </row>
    <row r="197" spans="1:42" ht="33" customHeight="1">
      <c r="A197" s="276">
        <v>594</v>
      </c>
      <c r="B197" s="55" t="s">
        <v>100</v>
      </c>
      <c r="C197" s="56" t="s">
        <v>681</v>
      </c>
      <c r="D197" s="79">
        <v>0</v>
      </c>
      <c r="E197" s="79">
        <v>0</v>
      </c>
      <c r="F197" s="79">
        <v>2372856.2900000005</v>
      </c>
      <c r="G197" s="79">
        <v>0</v>
      </c>
      <c r="H197" s="79">
        <v>0</v>
      </c>
      <c r="I197" s="79">
        <v>0</v>
      </c>
      <c r="J197" s="79">
        <v>0</v>
      </c>
      <c r="K197" s="79">
        <v>0</v>
      </c>
      <c r="L197" s="79">
        <v>4380.6000000000004</v>
      </c>
      <c r="M197" s="79">
        <v>0</v>
      </c>
      <c r="N197" s="79">
        <v>0</v>
      </c>
      <c r="O197" s="79">
        <v>0</v>
      </c>
      <c r="P197" s="79">
        <v>0</v>
      </c>
      <c r="Q197" s="79">
        <v>0</v>
      </c>
      <c r="R197" s="79">
        <v>0</v>
      </c>
      <c r="S197" s="79">
        <v>0</v>
      </c>
      <c r="T197" s="79">
        <v>0</v>
      </c>
      <c r="U197" s="79">
        <v>0</v>
      </c>
      <c r="V197" s="79">
        <v>0</v>
      </c>
      <c r="W197" s="79">
        <v>0</v>
      </c>
      <c r="X197" s="79">
        <v>0</v>
      </c>
      <c r="Y197" s="79">
        <v>0</v>
      </c>
      <c r="Z197" s="79">
        <v>0</v>
      </c>
      <c r="AA197" s="79">
        <v>0</v>
      </c>
      <c r="AB197" s="79">
        <v>0</v>
      </c>
      <c r="AC197" s="79">
        <v>0</v>
      </c>
      <c r="AD197" s="79">
        <v>0</v>
      </c>
      <c r="AE197" s="79">
        <v>0</v>
      </c>
      <c r="AF197" s="79">
        <v>0</v>
      </c>
      <c r="AG197" s="79">
        <v>0</v>
      </c>
      <c r="AH197" s="79">
        <v>0</v>
      </c>
      <c r="AI197" s="79">
        <v>0</v>
      </c>
      <c r="AJ197" s="79">
        <v>0</v>
      </c>
      <c r="AK197" s="79">
        <v>0</v>
      </c>
      <c r="AL197" s="79">
        <v>0</v>
      </c>
      <c r="AM197" s="79">
        <f t="shared" si="2"/>
        <v>2377236.8900000006</v>
      </c>
      <c r="AP197" s="45"/>
    </row>
    <row r="198" spans="1:42" ht="33" customHeight="1">
      <c r="A198" s="276">
        <v>595</v>
      </c>
      <c r="B198" s="55" t="s">
        <v>644</v>
      </c>
      <c r="C198" s="56" t="s">
        <v>681</v>
      </c>
      <c r="D198" s="79">
        <v>0</v>
      </c>
      <c r="E198" s="79">
        <v>0</v>
      </c>
      <c r="F198" s="79">
        <v>1182730</v>
      </c>
      <c r="G198" s="79">
        <v>0</v>
      </c>
      <c r="H198" s="79">
        <v>0</v>
      </c>
      <c r="I198" s="79">
        <v>0</v>
      </c>
      <c r="J198" s="79">
        <v>0</v>
      </c>
      <c r="K198" s="79">
        <v>0</v>
      </c>
      <c r="L198" s="79">
        <v>0</v>
      </c>
      <c r="M198" s="79">
        <v>0</v>
      </c>
      <c r="N198" s="79">
        <v>0</v>
      </c>
      <c r="O198" s="79">
        <v>0</v>
      </c>
      <c r="P198" s="79">
        <v>0</v>
      </c>
      <c r="Q198" s="79">
        <v>0</v>
      </c>
      <c r="R198" s="79">
        <v>0</v>
      </c>
      <c r="S198" s="79">
        <v>0</v>
      </c>
      <c r="T198" s="79">
        <v>0</v>
      </c>
      <c r="U198" s="79">
        <v>0</v>
      </c>
      <c r="V198" s="79">
        <v>0</v>
      </c>
      <c r="W198" s="79">
        <v>0</v>
      </c>
      <c r="X198" s="79">
        <v>0</v>
      </c>
      <c r="Y198" s="79">
        <v>0</v>
      </c>
      <c r="Z198" s="79">
        <v>0</v>
      </c>
      <c r="AA198" s="79">
        <v>0</v>
      </c>
      <c r="AB198" s="79">
        <v>0</v>
      </c>
      <c r="AC198" s="79">
        <v>0</v>
      </c>
      <c r="AD198" s="79">
        <v>0</v>
      </c>
      <c r="AE198" s="79">
        <v>0</v>
      </c>
      <c r="AF198" s="79">
        <v>0</v>
      </c>
      <c r="AG198" s="79">
        <v>0</v>
      </c>
      <c r="AH198" s="79">
        <v>0</v>
      </c>
      <c r="AI198" s="79">
        <v>0</v>
      </c>
      <c r="AJ198" s="79">
        <v>0</v>
      </c>
      <c r="AK198" s="79">
        <v>0</v>
      </c>
      <c r="AL198" s="79">
        <v>0</v>
      </c>
      <c r="AM198" s="79">
        <f t="shared" si="2"/>
        <v>1182730</v>
      </c>
      <c r="AP198" s="45"/>
    </row>
    <row r="199" spans="1:42" ht="33" customHeight="1">
      <c r="A199" s="276">
        <v>596</v>
      </c>
      <c r="B199" s="55" t="s">
        <v>1388</v>
      </c>
      <c r="C199" s="56" t="s">
        <v>683</v>
      </c>
      <c r="D199" s="79">
        <v>0</v>
      </c>
      <c r="E199" s="79">
        <v>0</v>
      </c>
      <c r="F199" s="79">
        <v>0</v>
      </c>
      <c r="G199" s="79">
        <v>0</v>
      </c>
      <c r="H199" s="79">
        <v>0</v>
      </c>
      <c r="I199" s="79">
        <v>0</v>
      </c>
      <c r="J199" s="79">
        <v>0</v>
      </c>
      <c r="K199" s="79">
        <v>0</v>
      </c>
      <c r="L199" s="79">
        <v>0</v>
      </c>
      <c r="M199" s="79">
        <v>0</v>
      </c>
      <c r="N199" s="79">
        <v>0</v>
      </c>
      <c r="O199" s="79">
        <v>0</v>
      </c>
      <c r="P199" s="79">
        <v>0</v>
      </c>
      <c r="Q199" s="79">
        <v>0</v>
      </c>
      <c r="R199" s="79">
        <v>0</v>
      </c>
      <c r="S199" s="79">
        <v>0</v>
      </c>
      <c r="T199" s="79">
        <v>0</v>
      </c>
      <c r="U199" s="79">
        <v>0</v>
      </c>
      <c r="V199" s="79">
        <v>0</v>
      </c>
      <c r="W199" s="79">
        <v>0</v>
      </c>
      <c r="X199" s="79">
        <v>0</v>
      </c>
      <c r="Y199" s="79">
        <v>0</v>
      </c>
      <c r="Z199" s="79">
        <v>0</v>
      </c>
      <c r="AA199" s="79">
        <v>0</v>
      </c>
      <c r="AB199" s="79">
        <v>0</v>
      </c>
      <c r="AC199" s="79">
        <v>0</v>
      </c>
      <c r="AD199" s="79">
        <v>0</v>
      </c>
      <c r="AE199" s="79">
        <v>0</v>
      </c>
      <c r="AF199" s="79">
        <v>0</v>
      </c>
      <c r="AG199" s="79">
        <v>0</v>
      </c>
      <c r="AH199" s="79">
        <v>0</v>
      </c>
      <c r="AI199" s="79">
        <v>0</v>
      </c>
      <c r="AJ199" s="79">
        <v>0</v>
      </c>
      <c r="AK199" s="79">
        <v>0</v>
      </c>
      <c r="AL199" s="79">
        <v>0</v>
      </c>
      <c r="AM199" s="79">
        <f t="shared" si="2"/>
        <v>0</v>
      </c>
      <c r="AP199" s="45"/>
    </row>
    <row r="200" spans="1:42" ht="33" customHeight="1">
      <c r="A200" s="276">
        <v>597</v>
      </c>
      <c r="B200" s="55" t="s">
        <v>738</v>
      </c>
      <c r="C200" s="56" t="s">
        <v>729</v>
      </c>
      <c r="D200" s="79">
        <v>0</v>
      </c>
      <c r="E200" s="79">
        <v>0</v>
      </c>
      <c r="F200" s="79">
        <v>0</v>
      </c>
      <c r="G200" s="79">
        <v>87574.59</v>
      </c>
      <c r="H200" s="79">
        <v>0</v>
      </c>
      <c r="I200" s="79">
        <v>16297.7</v>
      </c>
      <c r="J200" s="79">
        <v>0</v>
      </c>
      <c r="K200" s="79">
        <v>0</v>
      </c>
      <c r="L200" s="79">
        <v>100</v>
      </c>
      <c r="M200" s="79">
        <v>0</v>
      </c>
      <c r="N200" s="79">
        <v>0</v>
      </c>
      <c r="O200" s="79">
        <v>0</v>
      </c>
      <c r="P200" s="79">
        <v>0</v>
      </c>
      <c r="Q200" s="79">
        <v>0</v>
      </c>
      <c r="R200" s="79">
        <v>0</v>
      </c>
      <c r="S200" s="79">
        <v>0</v>
      </c>
      <c r="T200" s="79">
        <v>0</v>
      </c>
      <c r="U200" s="79">
        <v>0</v>
      </c>
      <c r="V200" s="79">
        <v>0</v>
      </c>
      <c r="W200" s="79">
        <v>0</v>
      </c>
      <c r="X200" s="79">
        <v>0</v>
      </c>
      <c r="Y200" s="79">
        <v>0</v>
      </c>
      <c r="Z200" s="79">
        <v>0</v>
      </c>
      <c r="AA200" s="79">
        <v>0</v>
      </c>
      <c r="AB200" s="79">
        <v>1261725.5</v>
      </c>
      <c r="AC200" s="79">
        <v>0</v>
      </c>
      <c r="AD200" s="79">
        <v>0</v>
      </c>
      <c r="AE200" s="79">
        <v>0</v>
      </c>
      <c r="AF200" s="79">
        <v>0</v>
      </c>
      <c r="AG200" s="79">
        <v>0</v>
      </c>
      <c r="AH200" s="79">
        <v>0</v>
      </c>
      <c r="AI200" s="79">
        <v>0</v>
      </c>
      <c r="AJ200" s="79">
        <v>0</v>
      </c>
      <c r="AK200" s="79">
        <v>0</v>
      </c>
      <c r="AL200" s="79">
        <v>0</v>
      </c>
      <c r="AM200" s="79">
        <f t="shared" si="2"/>
        <v>1365697.79</v>
      </c>
      <c r="AP200" s="45"/>
    </row>
    <row r="201" spans="1:42" ht="33" customHeight="1">
      <c r="A201" s="276">
        <v>598</v>
      </c>
      <c r="B201" s="55" t="s">
        <v>731</v>
      </c>
      <c r="C201" s="56" t="s">
        <v>729</v>
      </c>
      <c r="D201" s="79">
        <v>0</v>
      </c>
      <c r="E201" s="79">
        <v>0</v>
      </c>
      <c r="F201" s="79">
        <v>0</v>
      </c>
      <c r="G201" s="79">
        <v>0</v>
      </c>
      <c r="H201" s="79">
        <v>0</v>
      </c>
      <c r="I201" s="79">
        <v>0</v>
      </c>
      <c r="J201" s="79">
        <v>0</v>
      </c>
      <c r="K201" s="79">
        <v>0</v>
      </c>
      <c r="L201" s="79">
        <v>0</v>
      </c>
      <c r="M201" s="79">
        <v>0</v>
      </c>
      <c r="N201" s="79">
        <v>0</v>
      </c>
      <c r="O201" s="79">
        <v>0</v>
      </c>
      <c r="P201" s="79">
        <v>0</v>
      </c>
      <c r="Q201" s="79">
        <v>0</v>
      </c>
      <c r="R201" s="79">
        <v>0</v>
      </c>
      <c r="S201" s="79">
        <v>0</v>
      </c>
      <c r="T201" s="79">
        <v>0</v>
      </c>
      <c r="U201" s="79">
        <v>0</v>
      </c>
      <c r="V201" s="79">
        <v>0</v>
      </c>
      <c r="W201" s="79">
        <v>0</v>
      </c>
      <c r="X201" s="79">
        <v>0</v>
      </c>
      <c r="Y201" s="79">
        <v>0</v>
      </c>
      <c r="Z201" s="79">
        <v>0</v>
      </c>
      <c r="AA201" s="79">
        <v>0</v>
      </c>
      <c r="AB201" s="79">
        <v>0</v>
      </c>
      <c r="AC201" s="79">
        <v>0</v>
      </c>
      <c r="AD201" s="79">
        <v>0</v>
      </c>
      <c r="AE201" s="79">
        <v>0</v>
      </c>
      <c r="AF201" s="79">
        <v>0</v>
      </c>
      <c r="AG201" s="79">
        <v>0</v>
      </c>
      <c r="AH201" s="79">
        <v>0</v>
      </c>
      <c r="AI201" s="79">
        <v>0</v>
      </c>
      <c r="AJ201" s="79">
        <v>0</v>
      </c>
      <c r="AK201" s="79">
        <v>0</v>
      </c>
      <c r="AL201" s="79">
        <v>0</v>
      </c>
      <c r="AM201" s="79">
        <f t="shared" si="2"/>
        <v>0</v>
      </c>
      <c r="AP201" s="45"/>
    </row>
    <row r="202" spans="1:42" ht="33" customHeight="1">
      <c r="A202" s="276">
        <v>599</v>
      </c>
      <c r="B202" s="55" t="s">
        <v>1389</v>
      </c>
      <c r="C202" s="56" t="s">
        <v>683</v>
      </c>
      <c r="D202" s="79">
        <v>0</v>
      </c>
      <c r="E202" s="79">
        <v>0</v>
      </c>
      <c r="F202" s="79">
        <v>0</v>
      </c>
      <c r="G202" s="79">
        <v>6133.21</v>
      </c>
      <c r="H202" s="79">
        <v>0</v>
      </c>
      <c r="I202" s="79">
        <v>0</v>
      </c>
      <c r="J202" s="79">
        <v>4664900</v>
      </c>
      <c r="K202" s="79">
        <v>0</v>
      </c>
      <c r="L202" s="79">
        <v>277</v>
      </c>
      <c r="M202" s="79">
        <v>0</v>
      </c>
      <c r="N202" s="79">
        <v>0</v>
      </c>
      <c r="O202" s="79">
        <v>0</v>
      </c>
      <c r="P202" s="79">
        <v>95.1</v>
      </c>
      <c r="Q202" s="79">
        <v>0</v>
      </c>
      <c r="R202" s="79">
        <v>0</v>
      </c>
      <c r="S202" s="79">
        <v>0</v>
      </c>
      <c r="T202" s="79">
        <v>0</v>
      </c>
      <c r="U202" s="79">
        <v>0</v>
      </c>
      <c r="V202" s="79">
        <v>0</v>
      </c>
      <c r="W202" s="79">
        <v>0</v>
      </c>
      <c r="X202" s="79">
        <v>0</v>
      </c>
      <c r="Y202" s="79">
        <v>0</v>
      </c>
      <c r="Z202" s="79">
        <v>0</v>
      </c>
      <c r="AA202" s="79">
        <v>0</v>
      </c>
      <c r="AB202" s="79">
        <v>0</v>
      </c>
      <c r="AC202" s="79">
        <v>0</v>
      </c>
      <c r="AD202" s="79">
        <v>0</v>
      </c>
      <c r="AE202" s="79">
        <v>0</v>
      </c>
      <c r="AF202" s="79">
        <v>0</v>
      </c>
      <c r="AG202" s="79">
        <v>0</v>
      </c>
      <c r="AH202" s="79">
        <v>0</v>
      </c>
      <c r="AI202" s="79">
        <v>0</v>
      </c>
      <c r="AJ202" s="79">
        <v>0</v>
      </c>
      <c r="AK202" s="79">
        <v>0</v>
      </c>
      <c r="AL202" s="79">
        <v>0</v>
      </c>
      <c r="AM202" s="79">
        <f t="shared" si="2"/>
        <v>4671405.3099999996</v>
      </c>
      <c r="AP202" s="45"/>
    </row>
    <row r="203" spans="1:42" ht="33" customHeight="1">
      <c r="A203" s="54">
        <v>633</v>
      </c>
      <c r="B203" s="55" t="s">
        <v>187</v>
      </c>
      <c r="C203" s="56" t="s">
        <v>687</v>
      </c>
      <c r="D203" s="79">
        <v>0</v>
      </c>
      <c r="E203" s="79">
        <v>0</v>
      </c>
      <c r="F203" s="79">
        <v>0</v>
      </c>
      <c r="G203" s="79">
        <v>0</v>
      </c>
      <c r="H203" s="79">
        <v>0</v>
      </c>
      <c r="I203" s="79">
        <v>0</v>
      </c>
      <c r="J203" s="79">
        <v>0</v>
      </c>
      <c r="K203" s="79">
        <v>0</v>
      </c>
      <c r="L203" s="79">
        <v>0</v>
      </c>
      <c r="M203" s="79">
        <v>0</v>
      </c>
      <c r="N203" s="79">
        <v>0</v>
      </c>
      <c r="O203" s="79">
        <v>0</v>
      </c>
      <c r="P203" s="79">
        <v>0</v>
      </c>
      <c r="Q203" s="79">
        <v>0</v>
      </c>
      <c r="R203" s="79">
        <v>0</v>
      </c>
      <c r="S203" s="79">
        <v>0</v>
      </c>
      <c r="T203" s="79">
        <v>0</v>
      </c>
      <c r="U203" s="79">
        <v>0</v>
      </c>
      <c r="V203" s="79">
        <v>0</v>
      </c>
      <c r="W203" s="79">
        <v>0</v>
      </c>
      <c r="X203" s="79">
        <v>0</v>
      </c>
      <c r="Y203" s="79">
        <v>0</v>
      </c>
      <c r="Z203" s="79">
        <v>0</v>
      </c>
      <c r="AA203" s="79">
        <v>0</v>
      </c>
      <c r="AB203" s="79">
        <v>0</v>
      </c>
      <c r="AC203" s="79">
        <v>0</v>
      </c>
      <c r="AD203" s="79">
        <v>0</v>
      </c>
      <c r="AE203" s="79">
        <v>0</v>
      </c>
      <c r="AF203" s="79">
        <v>0</v>
      </c>
      <c r="AG203" s="79">
        <v>0</v>
      </c>
      <c r="AH203" s="79">
        <v>0</v>
      </c>
      <c r="AI203" s="79">
        <v>0</v>
      </c>
      <c r="AJ203" s="79">
        <v>0</v>
      </c>
      <c r="AK203" s="79">
        <v>0</v>
      </c>
      <c r="AL203" s="79">
        <v>0</v>
      </c>
      <c r="AM203" s="79">
        <f t="shared" ref="AM203:AM266" si="3">SUM(D203:AL203)</f>
        <v>0</v>
      </c>
      <c r="AP203" s="45"/>
    </row>
    <row r="204" spans="1:42" ht="33" customHeight="1">
      <c r="A204" s="54">
        <v>634</v>
      </c>
      <c r="B204" s="55" t="s">
        <v>188</v>
      </c>
      <c r="C204" s="56" t="s">
        <v>729</v>
      </c>
      <c r="D204" s="79">
        <v>0</v>
      </c>
      <c r="E204" s="79">
        <v>0</v>
      </c>
      <c r="F204" s="79">
        <v>0</v>
      </c>
      <c r="G204" s="79">
        <v>0</v>
      </c>
      <c r="H204" s="79">
        <v>0</v>
      </c>
      <c r="I204" s="79">
        <v>0</v>
      </c>
      <c r="J204" s="79">
        <v>0</v>
      </c>
      <c r="K204" s="79">
        <v>0</v>
      </c>
      <c r="L204" s="79">
        <v>0</v>
      </c>
      <c r="M204" s="79">
        <v>0</v>
      </c>
      <c r="N204" s="79">
        <v>0</v>
      </c>
      <c r="O204" s="79">
        <v>0</v>
      </c>
      <c r="P204" s="79">
        <v>0</v>
      </c>
      <c r="Q204" s="79">
        <v>0</v>
      </c>
      <c r="R204" s="79">
        <v>0</v>
      </c>
      <c r="S204" s="79">
        <v>0</v>
      </c>
      <c r="T204" s="79">
        <v>0</v>
      </c>
      <c r="U204" s="79">
        <v>0</v>
      </c>
      <c r="V204" s="79">
        <v>0</v>
      </c>
      <c r="W204" s="79">
        <v>0</v>
      </c>
      <c r="X204" s="79">
        <v>0</v>
      </c>
      <c r="Y204" s="79">
        <v>0</v>
      </c>
      <c r="Z204" s="79">
        <v>0</v>
      </c>
      <c r="AA204" s="79">
        <v>0</v>
      </c>
      <c r="AB204" s="79">
        <v>0</v>
      </c>
      <c r="AC204" s="79">
        <v>0</v>
      </c>
      <c r="AD204" s="79">
        <v>0</v>
      </c>
      <c r="AE204" s="79">
        <v>0</v>
      </c>
      <c r="AF204" s="79">
        <v>0</v>
      </c>
      <c r="AG204" s="79">
        <v>0</v>
      </c>
      <c r="AH204" s="79">
        <v>0</v>
      </c>
      <c r="AI204" s="79">
        <v>0</v>
      </c>
      <c r="AJ204" s="79">
        <v>0</v>
      </c>
      <c r="AK204" s="79">
        <v>0</v>
      </c>
      <c r="AL204" s="79">
        <v>0</v>
      </c>
      <c r="AM204" s="79">
        <f t="shared" si="3"/>
        <v>0</v>
      </c>
      <c r="AP204" s="45"/>
    </row>
    <row r="205" spans="1:42" ht="33" customHeight="1">
      <c r="A205" s="276">
        <v>650</v>
      </c>
      <c r="B205" s="55" t="s">
        <v>189</v>
      </c>
      <c r="C205" s="56" t="s">
        <v>730</v>
      </c>
      <c r="D205" s="79">
        <v>0</v>
      </c>
      <c r="E205" s="79">
        <v>0</v>
      </c>
      <c r="F205" s="79">
        <v>0</v>
      </c>
      <c r="G205" s="79">
        <v>24626.260000000002</v>
      </c>
      <c r="H205" s="79">
        <v>0</v>
      </c>
      <c r="I205" s="79">
        <v>0</v>
      </c>
      <c r="J205" s="79">
        <v>0</v>
      </c>
      <c r="K205" s="79">
        <v>0</v>
      </c>
      <c r="L205" s="79">
        <v>0</v>
      </c>
      <c r="M205" s="79">
        <v>0</v>
      </c>
      <c r="N205" s="79">
        <v>0</v>
      </c>
      <c r="O205" s="79">
        <v>0</v>
      </c>
      <c r="P205" s="79">
        <v>0</v>
      </c>
      <c r="Q205" s="79">
        <v>0</v>
      </c>
      <c r="R205" s="79">
        <v>0</v>
      </c>
      <c r="S205" s="79">
        <v>0</v>
      </c>
      <c r="T205" s="79">
        <v>0</v>
      </c>
      <c r="U205" s="79">
        <v>0</v>
      </c>
      <c r="V205" s="79">
        <v>0</v>
      </c>
      <c r="W205" s="79">
        <v>0</v>
      </c>
      <c r="X205" s="79">
        <v>0</v>
      </c>
      <c r="Y205" s="79">
        <v>0</v>
      </c>
      <c r="Z205" s="79">
        <v>0</v>
      </c>
      <c r="AA205" s="79">
        <v>0</v>
      </c>
      <c r="AB205" s="79">
        <v>0</v>
      </c>
      <c r="AC205" s="79">
        <v>0</v>
      </c>
      <c r="AD205" s="79">
        <v>0</v>
      </c>
      <c r="AE205" s="79">
        <v>0</v>
      </c>
      <c r="AF205" s="79">
        <v>0</v>
      </c>
      <c r="AG205" s="79">
        <v>0</v>
      </c>
      <c r="AH205" s="79">
        <v>0</v>
      </c>
      <c r="AI205" s="79">
        <v>0</v>
      </c>
      <c r="AJ205" s="79">
        <v>0</v>
      </c>
      <c r="AK205" s="79">
        <v>0</v>
      </c>
      <c r="AL205" s="79">
        <v>0</v>
      </c>
      <c r="AM205" s="79">
        <f t="shared" si="3"/>
        <v>24626.260000000002</v>
      </c>
      <c r="AP205" s="45"/>
    </row>
    <row r="206" spans="1:42" ht="33" customHeight="1">
      <c r="A206" s="276">
        <v>660</v>
      </c>
      <c r="B206" s="55" t="s">
        <v>190</v>
      </c>
      <c r="C206" s="56" t="s">
        <v>687</v>
      </c>
      <c r="D206" s="79">
        <v>0</v>
      </c>
      <c r="E206" s="79">
        <v>0</v>
      </c>
      <c r="F206" s="79">
        <v>59349273.770000003</v>
      </c>
      <c r="G206" s="79">
        <v>14748.55</v>
      </c>
      <c r="H206" s="79">
        <v>0</v>
      </c>
      <c r="I206" s="79">
        <v>0</v>
      </c>
      <c r="J206" s="79">
        <v>0</v>
      </c>
      <c r="K206" s="79">
        <v>0</v>
      </c>
      <c r="L206" s="79">
        <v>0</v>
      </c>
      <c r="M206" s="79">
        <v>0</v>
      </c>
      <c r="N206" s="79">
        <v>0</v>
      </c>
      <c r="O206" s="79">
        <v>0</v>
      </c>
      <c r="P206" s="79">
        <v>0</v>
      </c>
      <c r="Q206" s="79">
        <v>0</v>
      </c>
      <c r="R206" s="79">
        <v>0</v>
      </c>
      <c r="S206" s="79">
        <v>0</v>
      </c>
      <c r="T206" s="79">
        <v>0</v>
      </c>
      <c r="U206" s="79">
        <v>0</v>
      </c>
      <c r="V206" s="79">
        <v>0</v>
      </c>
      <c r="W206" s="79">
        <v>0</v>
      </c>
      <c r="X206" s="79">
        <v>0</v>
      </c>
      <c r="Y206" s="79">
        <v>0</v>
      </c>
      <c r="Z206" s="79">
        <v>0</v>
      </c>
      <c r="AA206" s="79">
        <v>0</v>
      </c>
      <c r="AB206" s="79">
        <v>0</v>
      </c>
      <c r="AC206" s="79">
        <v>0</v>
      </c>
      <c r="AD206" s="79">
        <v>0</v>
      </c>
      <c r="AE206" s="79">
        <v>0</v>
      </c>
      <c r="AF206" s="79">
        <v>0</v>
      </c>
      <c r="AG206" s="79">
        <v>0</v>
      </c>
      <c r="AH206" s="79">
        <v>0</v>
      </c>
      <c r="AI206" s="79">
        <v>0</v>
      </c>
      <c r="AJ206" s="79">
        <v>0</v>
      </c>
      <c r="AK206" s="79">
        <v>0</v>
      </c>
      <c r="AL206" s="79">
        <v>0</v>
      </c>
      <c r="AM206" s="79">
        <f t="shared" si="3"/>
        <v>59364022.32</v>
      </c>
      <c r="AP206" s="45"/>
    </row>
    <row r="207" spans="1:42" ht="33" customHeight="1">
      <c r="A207" s="276">
        <v>661</v>
      </c>
      <c r="B207" s="55" t="s">
        <v>191</v>
      </c>
      <c r="C207" s="56" t="s">
        <v>687</v>
      </c>
      <c r="D207" s="79">
        <v>0</v>
      </c>
      <c r="E207" s="79">
        <v>0</v>
      </c>
      <c r="F207" s="79">
        <v>3781</v>
      </c>
      <c r="G207" s="79">
        <v>24463</v>
      </c>
      <c r="H207" s="79">
        <v>0</v>
      </c>
      <c r="I207" s="79">
        <v>0</v>
      </c>
      <c r="J207" s="79">
        <v>0</v>
      </c>
      <c r="K207" s="79">
        <v>0</v>
      </c>
      <c r="L207" s="79">
        <v>0</v>
      </c>
      <c r="M207" s="79">
        <v>0</v>
      </c>
      <c r="N207" s="79">
        <v>0</v>
      </c>
      <c r="O207" s="79">
        <v>0</v>
      </c>
      <c r="P207" s="79">
        <v>0</v>
      </c>
      <c r="Q207" s="79">
        <v>0</v>
      </c>
      <c r="R207" s="79">
        <v>0</v>
      </c>
      <c r="S207" s="79">
        <v>0</v>
      </c>
      <c r="T207" s="79">
        <v>0</v>
      </c>
      <c r="U207" s="79">
        <v>0</v>
      </c>
      <c r="V207" s="79">
        <v>0</v>
      </c>
      <c r="W207" s="79">
        <v>0</v>
      </c>
      <c r="X207" s="79">
        <v>0</v>
      </c>
      <c r="Y207" s="79">
        <v>0</v>
      </c>
      <c r="Z207" s="79">
        <v>0</v>
      </c>
      <c r="AA207" s="79">
        <v>0</v>
      </c>
      <c r="AB207" s="79">
        <v>0</v>
      </c>
      <c r="AC207" s="79">
        <v>0</v>
      </c>
      <c r="AD207" s="79">
        <v>0</v>
      </c>
      <c r="AE207" s="79">
        <v>0</v>
      </c>
      <c r="AF207" s="79">
        <v>0</v>
      </c>
      <c r="AG207" s="79">
        <v>0</v>
      </c>
      <c r="AH207" s="79">
        <v>0</v>
      </c>
      <c r="AI207" s="79">
        <v>0</v>
      </c>
      <c r="AJ207" s="79">
        <v>0</v>
      </c>
      <c r="AK207" s="79">
        <v>0</v>
      </c>
      <c r="AL207" s="79">
        <v>0</v>
      </c>
      <c r="AM207" s="79">
        <f t="shared" si="3"/>
        <v>28244</v>
      </c>
      <c r="AP207" s="45"/>
    </row>
    <row r="208" spans="1:42" ht="33" customHeight="1">
      <c r="A208" s="276">
        <v>670</v>
      </c>
      <c r="B208" s="55" t="s">
        <v>192</v>
      </c>
      <c r="C208" s="80" t="s">
        <v>730</v>
      </c>
      <c r="D208" s="79">
        <v>0</v>
      </c>
      <c r="E208" s="79">
        <v>0</v>
      </c>
      <c r="F208" s="79">
        <v>0</v>
      </c>
      <c r="G208" s="79">
        <v>84468.96</v>
      </c>
      <c r="H208" s="79">
        <v>0</v>
      </c>
      <c r="I208" s="79">
        <v>0</v>
      </c>
      <c r="J208" s="79">
        <v>248596.7</v>
      </c>
      <c r="K208" s="79">
        <v>0</v>
      </c>
      <c r="L208" s="79">
        <v>0</v>
      </c>
      <c r="M208" s="79">
        <v>0</v>
      </c>
      <c r="N208" s="79">
        <v>0</v>
      </c>
      <c r="O208" s="79">
        <v>0</v>
      </c>
      <c r="P208" s="79">
        <v>0</v>
      </c>
      <c r="Q208" s="79">
        <v>0</v>
      </c>
      <c r="R208" s="79">
        <v>0</v>
      </c>
      <c r="S208" s="79">
        <v>0</v>
      </c>
      <c r="T208" s="79">
        <v>0</v>
      </c>
      <c r="U208" s="79">
        <v>0</v>
      </c>
      <c r="V208" s="79">
        <v>0</v>
      </c>
      <c r="W208" s="79">
        <v>0</v>
      </c>
      <c r="X208" s="79">
        <v>0</v>
      </c>
      <c r="Y208" s="79">
        <v>0</v>
      </c>
      <c r="Z208" s="79">
        <v>0</v>
      </c>
      <c r="AA208" s="79">
        <v>0</v>
      </c>
      <c r="AB208" s="79">
        <v>0</v>
      </c>
      <c r="AC208" s="79">
        <v>0</v>
      </c>
      <c r="AD208" s="79">
        <v>0</v>
      </c>
      <c r="AE208" s="79">
        <v>0</v>
      </c>
      <c r="AF208" s="79">
        <v>0</v>
      </c>
      <c r="AG208" s="79">
        <v>0</v>
      </c>
      <c r="AH208" s="79">
        <v>0</v>
      </c>
      <c r="AI208" s="79">
        <v>0</v>
      </c>
      <c r="AJ208" s="79">
        <v>0</v>
      </c>
      <c r="AK208" s="79">
        <v>0</v>
      </c>
      <c r="AL208" s="79">
        <v>0</v>
      </c>
      <c r="AM208" s="79">
        <f t="shared" si="3"/>
        <v>333065.66000000003</v>
      </c>
      <c r="AP208" s="45"/>
    </row>
    <row r="209" spans="1:42" ht="33" customHeight="1">
      <c r="A209" s="276">
        <v>680</v>
      </c>
      <c r="B209" s="55" t="s">
        <v>193</v>
      </c>
      <c r="C209" s="56" t="s">
        <v>685</v>
      </c>
      <c r="D209" s="79">
        <v>0</v>
      </c>
      <c r="E209" s="79">
        <v>0</v>
      </c>
      <c r="F209" s="79">
        <v>0</v>
      </c>
      <c r="G209" s="79">
        <v>87838.24</v>
      </c>
      <c r="H209" s="79">
        <v>0</v>
      </c>
      <c r="I209" s="79">
        <v>0</v>
      </c>
      <c r="J209" s="79">
        <v>0</v>
      </c>
      <c r="K209" s="79">
        <v>0</v>
      </c>
      <c r="L209" s="79">
        <v>554.13</v>
      </c>
      <c r="M209" s="79">
        <v>0</v>
      </c>
      <c r="N209" s="79">
        <v>0</v>
      </c>
      <c r="O209" s="79">
        <v>0</v>
      </c>
      <c r="P209" s="79">
        <v>273.38</v>
      </c>
      <c r="Q209" s="79">
        <v>0</v>
      </c>
      <c r="R209" s="79">
        <v>0</v>
      </c>
      <c r="S209" s="79">
        <v>0</v>
      </c>
      <c r="T209" s="79">
        <v>0</v>
      </c>
      <c r="U209" s="79">
        <v>0</v>
      </c>
      <c r="V209" s="79">
        <v>0</v>
      </c>
      <c r="W209" s="79">
        <v>0</v>
      </c>
      <c r="X209" s="79">
        <v>0</v>
      </c>
      <c r="Y209" s="79">
        <v>0</v>
      </c>
      <c r="Z209" s="79">
        <v>0</v>
      </c>
      <c r="AA209" s="79">
        <v>0</v>
      </c>
      <c r="AB209" s="79">
        <v>0</v>
      </c>
      <c r="AC209" s="79">
        <v>0</v>
      </c>
      <c r="AD209" s="79">
        <v>0</v>
      </c>
      <c r="AE209" s="79">
        <v>0</v>
      </c>
      <c r="AF209" s="79">
        <v>0</v>
      </c>
      <c r="AG209" s="79">
        <v>0</v>
      </c>
      <c r="AH209" s="79">
        <v>0</v>
      </c>
      <c r="AI209" s="79">
        <v>0</v>
      </c>
      <c r="AJ209" s="79">
        <v>0</v>
      </c>
      <c r="AK209" s="79">
        <v>0</v>
      </c>
      <c r="AL209" s="79">
        <v>0</v>
      </c>
      <c r="AM209" s="79">
        <f t="shared" si="3"/>
        <v>88665.750000000015</v>
      </c>
      <c r="AP209" s="45"/>
    </row>
    <row r="210" spans="1:42">
      <c r="A210" s="276">
        <v>681</v>
      </c>
      <c r="B210" s="55" t="s">
        <v>194</v>
      </c>
      <c r="C210" s="80" t="s">
        <v>729</v>
      </c>
      <c r="D210" s="79">
        <v>0</v>
      </c>
      <c r="E210" s="79">
        <v>0</v>
      </c>
      <c r="F210" s="79">
        <v>0</v>
      </c>
      <c r="G210" s="79">
        <v>4150.09</v>
      </c>
      <c r="H210" s="79">
        <v>0</v>
      </c>
      <c r="I210" s="79">
        <v>0</v>
      </c>
      <c r="J210" s="79">
        <v>0</v>
      </c>
      <c r="K210" s="79">
        <v>0</v>
      </c>
      <c r="L210" s="79">
        <v>0</v>
      </c>
      <c r="M210" s="79">
        <v>0</v>
      </c>
      <c r="N210" s="79">
        <v>0</v>
      </c>
      <c r="O210" s="79">
        <v>0</v>
      </c>
      <c r="P210" s="79">
        <v>0</v>
      </c>
      <c r="Q210" s="79">
        <v>0</v>
      </c>
      <c r="R210" s="79">
        <v>0</v>
      </c>
      <c r="S210" s="79">
        <v>0</v>
      </c>
      <c r="T210" s="79">
        <v>0</v>
      </c>
      <c r="U210" s="79">
        <v>0</v>
      </c>
      <c r="V210" s="79">
        <v>0</v>
      </c>
      <c r="W210" s="79">
        <v>0</v>
      </c>
      <c r="X210" s="79">
        <v>0</v>
      </c>
      <c r="Y210" s="79">
        <v>0</v>
      </c>
      <c r="Z210" s="79">
        <v>0</v>
      </c>
      <c r="AA210" s="79">
        <v>0</v>
      </c>
      <c r="AB210" s="79">
        <v>0</v>
      </c>
      <c r="AC210" s="79">
        <v>0</v>
      </c>
      <c r="AD210" s="79">
        <v>0</v>
      </c>
      <c r="AE210" s="79">
        <v>0</v>
      </c>
      <c r="AF210" s="79">
        <v>0</v>
      </c>
      <c r="AG210" s="79">
        <v>0</v>
      </c>
      <c r="AH210" s="79">
        <v>0</v>
      </c>
      <c r="AI210" s="79">
        <v>0</v>
      </c>
      <c r="AJ210" s="79">
        <v>0</v>
      </c>
      <c r="AK210" s="79">
        <v>0</v>
      </c>
      <c r="AL210" s="79">
        <v>0</v>
      </c>
      <c r="AM210" s="79">
        <f t="shared" si="3"/>
        <v>4150.09</v>
      </c>
      <c r="AP210" s="45"/>
    </row>
    <row r="211" spans="1:42" ht="33" customHeight="1">
      <c r="A211" s="276">
        <v>682</v>
      </c>
      <c r="B211" s="55" t="s">
        <v>1390</v>
      </c>
      <c r="C211" s="80" t="s">
        <v>687</v>
      </c>
      <c r="D211" s="79">
        <v>0</v>
      </c>
      <c r="E211" s="79">
        <v>0</v>
      </c>
      <c r="F211" s="79">
        <v>0</v>
      </c>
      <c r="G211" s="79">
        <v>6026.4100000000008</v>
      </c>
      <c r="H211" s="79">
        <v>0</v>
      </c>
      <c r="I211" s="79">
        <v>0</v>
      </c>
      <c r="J211" s="79">
        <v>0</v>
      </c>
      <c r="K211" s="79">
        <v>0</v>
      </c>
      <c r="L211" s="79">
        <v>0</v>
      </c>
      <c r="M211" s="79">
        <v>0</v>
      </c>
      <c r="N211" s="79">
        <v>0</v>
      </c>
      <c r="O211" s="79">
        <v>0</v>
      </c>
      <c r="P211" s="79">
        <v>0</v>
      </c>
      <c r="Q211" s="79">
        <v>0</v>
      </c>
      <c r="R211" s="79">
        <v>0</v>
      </c>
      <c r="S211" s="79">
        <v>0</v>
      </c>
      <c r="T211" s="79">
        <v>0</v>
      </c>
      <c r="U211" s="79">
        <v>0</v>
      </c>
      <c r="V211" s="79">
        <v>0</v>
      </c>
      <c r="W211" s="79">
        <v>0</v>
      </c>
      <c r="X211" s="79">
        <v>0</v>
      </c>
      <c r="Y211" s="79">
        <v>0</v>
      </c>
      <c r="Z211" s="79">
        <v>0</v>
      </c>
      <c r="AA211" s="79">
        <v>0</v>
      </c>
      <c r="AB211" s="79">
        <v>0</v>
      </c>
      <c r="AC211" s="79">
        <v>0</v>
      </c>
      <c r="AD211" s="79">
        <v>0</v>
      </c>
      <c r="AE211" s="79">
        <v>0</v>
      </c>
      <c r="AF211" s="79">
        <v>0</v>
      </c>
      <c r="AG211" s="79">
        <v>0</v>
      </c>
      <c r="AH211" s="79">
        <v>0</v>
      </c>
      <c r="AI211" s="79">
        <v>0</v>
      </c>
      <c r="AJ211" s="79">
        <v>0</v>
      </c>
      <c r="AK211" s="79">
        <v>0</v>
      </c>
      <c r="AL211" s="79">
        <v>0</v>
      </c>
      <c r="AM211" s="79">
        <f t="shared" si="3"/>
        <v>6026.4100000000008</v>
      </c>
      <c r="AP211" s="45"/>
    </row>
    <row r="212" spans="1:42" ht="15" customHeight="1">
      <c r="A212" s="276">
        <v>683</v>
      </c>
      <c r="B212" s="55" t="s">
        <v>1391</v>
      </c>
      <c r="C212" s="56" t="s">
        <v>685</v>
      </c>
      <c r="D212" s="79">
        <v>0</v>
      </c>
      <c r="E212" s="79">
        <v>0</v>
      </c>
      <c r="F212" s="79">
        <v>0</v>
      </c>
      <c r="G212" s="79">
        <v>1252</v>
      </c>
      <c r="H212" s="79">
        <v>0</v>
      </c>
      <c r="I212" s="79">
        <v>0</v>
      </c>
      <c r="J212" s="79">
        <v>0</v>
      </c>
      <c r="K212" s="79">
        <v>0</v>
      </c>
      <c r="L212" s="79">
        <v>1908.85</v>
      </c>
      <c r="M212" s="79">
        <v>0</v>
      </c>
      <c r="N212" s="79">
        <v>0</v>
      </c>
      <c r="O212" s="79">
        <v>0</v>
      </c>
      <c r="P212" s="79">
        <v>0</v>
      </c>
      <c r="Q212" s="79">
        <v>0</v>
      </c>
      <c r="R212" s="79">
        <v>0</v>
      </c>
      <c r="S212" s="79">
        <v>0</v>
      </c>
      <c r="T212" s="79">
        <v>0</v>
      </c>
      <c r="U212" s="79">
        <v>0</v>
      </c>
      <c r="V212" s="79">
        <v>0</v>
      </c>
      <c r="W212" s="79">
        <v>0</v>
      </c>
      <c r="X212" s="79">
        <v>0</v>
      </c>
      <c r="Y212" s="79">
        <v>0</v>
      </c>
      <c r="Z212" s="79">
        <v>0</v>
      </c>
      <c r="AA212" s="79">
        <v>0</v>
      </c>
      <c r="AB212" s="79">
        <v>0</v>
      </c>
      <c r="AC212" s="79">
        <v>0</v>
      </c>
      <c r="AD212" s="79">
        <v>0</v>
      </c>
      <c r="AE212" s="79">
        <v>0</v>
      </c>
      <c r="AF212" s="79">
        <v>0</v>
      </c>
      <c r="AG212" s="79">
        <v>0</v>
      </c>
      <c r="AH212" s="79">
        <v>0</v>
      </c>
      <c r="AI212" s="79">
        <v>0</v>
      </c>
      <c r="AJ212" s="79">
        <v>0</v>
      </c>
      <c r="AK212" s="79">
        <v>0</v>
      </c>
      <c r="AL212" s="79">
        <v>0</v>
      </c>
      <c r="AM212" s="79">
        <f t="shared" si="3"/>
        <v>3160.85</v>
      </c>
      <c r="AP212" s="45"/>
    </row>
    <row r="213" spans="1:42" ht="33" customHeight="1">
      <c r="A213" s="54">
        <v>716</v>
      </c>
      <c r="B213" s="55" t="s">
        <v>195</v>
      </c>
      <c r="C213" s="56">
        <v>0</v>
      </c>
      <c r="D213" s="79">
        <v>0</v>
      </c>
      <c r="E213" s="79">
        <v>0</v>
      </c>
      <c r="F213" s="79">
        <v>0</v>
      </c>
      <c r="G213" s="79">
        <v>0</v>
      </c>
      <c r="H213" s="79">
        <v>0</v>
      </c>
      <c r="I213" s="79">
        <v>0</v>
      </c>
      <c r="J213" s="79">
        <v>0</v>
      </c>
      <c r="K213" s="79">
        <v>0</v>
      </c>
      <c r="L213" s="79">
        <v>0</v>
      </c>
      <c r="M213" s="79">
        <v>0</v>
      </c>
      <c r="N213" s="79">
        <v>0</v>
      </c>
      <c r="O213" s="79">
        <v>0</v>
      </c>
      <c r="P213" s="79">
        <v>0</v>
      </c>
      <c r="Q213" s="79">
        <v>0</v>
      </c>
      <c r="R213" s="79">
        <v>0</v>
      </c>
      <c r="S213" s="79">
        <v>0</v>
      </c>
      <c r="T213" s="79">
        <v>0</v>
      </c>
      <c r="U213" s="79">
        <v>0</v>
      </c>
      <c r="V213" s="79">
        <v>0</v>
      </c>
      <c r="W213" s="79">
        <v>0</v>
      </c>
      <c r="X213" s="79">
        <v>0</v>
      </c>
      <c r="Y213" s="79">
        <v>0</v>
      </c>
      <c r="Z213" s="79">
        <v>0</v>
      </c>
      <c r="AA213" s="79">
        <v>0</v>
      </c>
      <c r="AB213" s="79">
        <v>0</v>
      </c>
      <c r="AC213" s="79">
        <v>0</v>
      </c>
      <c r="AD213" s="79">
        <v>0</v>
      </c>
      <c r="AE213" s="79">
        <v>0</v>
      </c>
      <c r="AF213" s="79">
        <v>0</v>
      </c>
      <c r="AG213" s="79">
        <v>0</v>
      </c>
      <c r="AH213" s="79">
        <v>0</v>
      </c>
      <c r="AI213" s="79">
        <v>0</v>
      </c>
      <c r="AJ213" s="79">
        <v>0</v>
      </c>
      <c r="AK213" s="79">
        <v>0</v>
      </c>
      <c r="AL213" s="79">
        <v>0</v>
      </c>
      <c r="AM213" s="79">
        <f t="shared" si="3"/>
        <v>0</v>
      </c>
      <c r="AP213" s="45"/>
    </row>
    <row r="214" spans="1:42" ht="33" customHeight="1">
      <c r="A214" s="54">
        <v>761</v>
      </c>
      <c r="B214" s="55" t="s">
        <v>196</v>
      </c>
      <c r="C214" s="56">
        <v>0</v>
      </c>
      <c r="D214" s="79">
        <v>0</v>
      </c>
      <c r="E214" s="79">
        <v>0</v>
      </c>
      <c r="F214" s="79">
        <v>0</v>
      </c>
      <c r="G214" s="79">
        <v>0</v>
      </c>
      <c r="H214" s="79">
        <v>0</v>
      </c>
      <c r="I214" s="79">
        <v>0</v>
      </c>
      <c r="J214" s="79">
        <v>0</v>
      </c>
      <c r="K214" s="79">
        <v>0</v>
      </c>
      <c r="L214" s="79">
        <v>0</v>
      </c>
      <c r="M214" s="79">
        <v>0</v>
      </c>
      <c r="N214" s="79">
        <v>0</v>
      </c>
      <c r="O214" s="79">
        <v>0</v>
      </c>
      <c r="P214" s="79">
        <v>0</v>
      </c>
      <c r="Q214" s="79">
        <v>0</v>
      </c>
      <c r="R214" s="79">
        <v>0</v>
      </c>
      <c r="S214" s="79">
        <v>0</v>
      </c>
      <c r="T214" s="79">
        <v>0</v>
      </c>
      <c r="U214" s="79">
        <v>0</v>
      </c>
      <c r="V214" s="79">
        <v>0</v>
      </c>
      <c r="W214" s="79">
        <v>0</v>
      </c>
      <c r="X214" s="79">
        <v>0</v>
      </c>
      <c r="Y214" s="79">
        <v>0</v>
      </c>
      <c r="Z214" s="79">
        <v>0</v>
      </c>
      <c r="AA214" s="79">
        <v>0</v>
      </c>
      <c r="AB214" s="79">
        <v>0</v>
      </c>
      <c r="AC214" s="79">
        <v>0</v>
      </c>
      <c r="AD214" s="79">
        <v>0</v>
      </c>
      <c r="AE214" s="79">
        <v>0</v>
      </c>
      <c r="AF214" s="79">
        <v>0</v>
      </c>
      <c r="AG214" s="79">
        <v>0</v>
      </c>
      <c r="AH214" s="79">
        <v>0</v>
      </c>
      <c r="AI214" s="79">
        <v>0</v>
      </c>
      <c r="AJ214" s="79">
        <v>0</v>
      </c>
      <c r="AK214" s="79">
        <v>0</v>
      </c>
      <c r="AL214" s="79">
        <v>0</v>
      </c>
      <c r="AM214" s="79">
        <f t="shared" si="3"/>
        <v>0</v>
      </c>
      <c r="AP214" s="45"/>
    </row>
    <row r="215" spans="1:42" ht="33" customHeight="1">
      <c r="A215" s="54">
        <v>781</v>
      </c>
      <c r="B215" s="55" t="s">
        <v>197</v>
      </c>
      <c r="C215" s="56">
        <v>0</v>
      </c>
      <c r="D215" s="79">
        <v>0</v>
      </c>
      <c r="E215" s="79">
        <v>0</v>
      </c>
      <c r="F215" s="79">
        <v>0</v>
      </c>
      <c r="G215" s="79">
        <v>0</v>
      </c>
      <c r="H215" s="79">
        <v>0</v>
      </c>
      <c r="I215" s="79">
        <v>0</v>
      </c>
      <c r="J215" s="79">
        <v>0</v>
      </c>
      <c r="K215" s="79">
        <v>0</v>
      </c>
      <c r="L215" s="79">
        <v>0</v>
      </c>
      <c r="M215" s="79">
        <v>0</v>
      </c>
      <c r="N215" s="79">
        <v>0</v>
      </c>
      <c r="O215" s="79">
        <v>0</v>
      </c>
      <c r="P215" s="79">
        <v>0</v>
      </c>
      <c r="Q215" s="79">
        <v>0</v>
      </c>
      <c r="R215" s="79">
        <v>0</v>
      </c>
      <c r="S215" s="79">
        <v>0</v>
      </c>
      <c r="T215" s="79">
        <v>0</v>
      </c>
      <c r="U215" s="79">
        <v>0</v>
      </c>
      <c r="V215" s="79">
        <v>0</v>
      </c>
      <c r="W215" s="79">
        <v>0</v>
      </c>
      <c r="X215" s="79">
        <v>0</v>
      </c>
      <c r="Y215" s="79">
        <v>0</v>
      </c>
      <c r="Z215" s="79">
        <v>0</v>
      </c>
      <c r="AA215" s="79">
        <v>0</v>
      </c>
      <c r="AB215" s="79">
        <v>0</v>
      </c>
      <c r="AC215" s="79">
        <v>0</v>
      </c>
      <c r="AD215" s="79">
        <v>0</v>
      </c>
      <c r="AE215" s="79">
        <v>0</v>
      </c>
      <c r="AF215" s="79">
        <v>0</v>
      </c>
      <c r="AG215" s="79">
        <v>0</v>
      </c>
      <c r="AH215" s="79">
        <v>0</v>
      </c>
      <c r="AI215" s="79">
        <v>0</v>
      </c>
      <c r="AJ215" s="79">
        <v>0</v>
      </c>
      <c r="AK215" s="79">
        <v>0</v>
      </c>
      <c r="AL215" s="79">
        <v>0</v>
      </c>
      <c r="AM215" s="79">
        <f t="shared" si="3"/>
        <v>0</v>
      </c>
      <c r="AP215" s="45"/>
    </row>
    <row r="216" spans="1:42" ht="33" customHeight="1">
      <c r="A216" s="54">
        <v>802</v>
      </c>
      <c r="B216" s="55" t="s">
        <v>198</v>
      </c>
      <c r="C216" s="56">
        <v>0</v>
      </c>
      <c r="D216" s="79">
        <v>0</v>
      </c>
      <c r="E216" s="79">
        <v>0</v>
      </c>
      <c r="F216" s="79">
        <v>0</v>
      </c>
      <c r="G216" s="79">
        <v>0</v>
      </c>
      <c r="H216" s="79">
        <v>0</v>
      </c>
      <c r="I216" s="79">
        <v>0</v>
      </c>
      <c r="J216" s="79">
        <v>0</v>
      </c>
      <c r="K216" s="79">
        <v>0</v>
      </c>
      <c r="L216" s="79">
        <v>0</v>
      </c>
      <c r="M216" s="79">
        <v>0</v>
      </c>
      <c r="N216" s="79">
        <v>0</v>
      </c>
      <c r="O216" s="79">
        <v>0</v>
      </c>
      <c r="P216" s="79">
        <v>0</v>
      </c>
      <c r="Q216" s="79">
        <v>0</v>
      </c>
      <c r="R216" s="79">
        <v>0</v>
      </c>
      <c r="S216" s="79">
        <v>0</v>
      </c>
      <c r="T216" s="79">
        <v>0</v>
      </c>
      <c r="U216" s="79">
        <v>0</v>
      </c>
      <c r="V216" s="79">
        <v>0</v>
      </c>
      <c r="W216" s="79">
        <v>0</v>
      </c>
      <c r="X216" s="79">
        <v>0</v>
      </c>
      <c r="Y216" s="79">
        <v>0</v>
      </c>
      <c r="Z216" s="79">
        <v>0</v>
      </c>
      <c r="AA216" s="79">
        <v>0</v>
      </c>
      <c r="AB216" s="79">
        <v>0</v>
      </c>
      <c r="AC216" s="79">
        <v>0</v>
      </c>
      <c r="AD216" s="79">
        <v>0</v>
      </c>
      <c r="AE216" s="79">
        <v>0</v>
      </c>
      <c r="AF216" s="79">
        <v>0</v>
      </c>
      <c r="AG216" s="79">
        <v>0</v>
      </c>
      <c r="AH216" s="79">
        <v>0</v>
      </c>
      <c r="AI216" s="79">
        <v>0</v>
      </c>
      <c r="AJ216" s="79">
        <v>0</v>
      </c>
      <c r="AK216" s="79">
        <v>0</v>
      </c>
      <c r="AL216" s="79">
        <v>0</v>
      </c>
      <c r="AM216" s="79">
        <f t="shared" si="3"/>
        <v>0</v>
      </c>
      <c r="AP216" s="45"/>
    </row>
    <row r="217" spans="1:42" ht="33" customHeight="1">
      <c r="A217" s="54">
        <v>821</v>
      </c>
      <c r="B217" s="55" t="s">
        <v>199</v>
      </c>
      <c r="C217" s="56">
        <v>0</v>
      </c>
      <c r="D217" s="79">
        <v>0</v>
      </c>
      <c r="E217" s="79">
        <v>0</v>
      </c>
      <c r="F217" s="79">
        <v>0</v>
      </c>
      <c r="G217" s="79">
        <v>0</v>
      </c>
      <c r="H217" s="79">
        <v>0</v>
      </c>
      <c r="I217" s="79">
        <v>0</v>
      </c>
      <c r="J217" s="79">
        <v>0</v>
      </c>
      <c r="K217" s="79">
        <v>0</v>
      </c>
      <c r="L217" s="79">
        <v>0</v>
      </c>
      <c r="M217" s="79">
        <v>0</v>
      </c>
      <c r="N217" s="79">
        <v>0</v>
      </c>
      <c r="O217" s="79">
        <v>0</v>
      </c>
      <c r="P217" s="79">
        <v>0</v>
      </c>
      <c r="Q217" s="79">
        <v>0</v>
      </c>
      <c r="R217" s="79">
        <v>0</v>
      </c>
      <c r="S217" s="79">
        <v>0</v>
      </c>
      <c r="T217" s="79">
        <v>0</v>
      </c>
      <c r="U217" s="79">
        <v>0</v>
      </c>
      <c r="V217" s="79">
        <v>0</v>
      </c>
      <c r="W217" s="79">
        <v>0</v>
      </c>
      <c r="X217" s="79">
        <v>0</v>
      </c>
      <c r="Y217" s="79">
        <v>0</v>
      </c>
      <c r="Z217" s="79">
        <v>0</v>
      </c>
      <c r="AA217" s="79">
        <v>0</v>
      </c>
      <c r="AB217" s="79">
        <v>0</v>
      </c>
      <c r="AC217" s="79">
        <v>0</v>
      </c>
      <c r="AD217" s="79">
        <v>0</v>
      </c>
      <c r="AE217" s="79">
        <v>0</v>
      </c>
      <c r="AF217" s="79">
        <v>0</v>
      </c>
      <c r="AG217" s="79">
        <v>0</v>
      </c>
      <c r="AH217" s="79">
        <v>0</v>
      </c>
      <c r="AI217" s="79">
        <v>0</v>
      </c>
      <c r="AJ217" s="79">
        <v>0</v>
      </c>
      <c r="AK217" s="79">
        <v>0</v>
      </c>
      <c r="AL217" s="79">
        <v>0</v>
      </c>
      <c r="AM217" s="79">
        <f t="shared" si="3"/>
        <v>0</v>
      </c>
      <c r="AP217" s="45"/>
    </row>
    <row r="218" spans="1:42" ht="33" customHeight="1">
      <c r="A218" s="54">
        <v>831</v>
      </c>
      <c r="B218" s="55" t="s">
        <v>200</v>
      </c>
      <c r="C218" s="56">
        <v>0</v>
      </c>
      <c r="D218" s="79">
        <v>0</v>
      </c>
      <c r="E218" s="79">
        <v>0</v>
      </c>
      <c r="F218" s="79">
        <v>0</v>
      </c>
      <c r="G218" s="79">
        <v>0</v>
      </c>
      <c r="H218" s="79">
        <v>0</v>
      </c>
      <c r="I218" s="79">
        <v>0</v>
      </c>
      <c r="J218" s="79">
        <v>0</v>
      </c>
      <c r="K218" s="79">
        <v>0</v>
      </c>
      <c r="L218" s="79">
        <v>0</v>
      </c>
      <c r="M218" s="79">
        <v>0</v>
      </c>
      <c r="N218" s="79">
        <v>0</v>
      </c>
      <c r="O218" s="79">
        <v>0</v>
      </c>
      <c r="P218" s="79">
        <v>0</v>
      </c>
      <c r="Q218" s="79">
        <v>0</v>
      </c>
      <c r="R218" s="79">
        <v>0</v>
      </c>
      <c r="S218" s="79">
        <v>0</v>
      </c>
      <c r="T218" s="79">
        <v>0</v>
      </c>
      <c r="U218" s="79">
        <v>0</v>
      </c>
      <c r="V218" s="79">
        <v>0</v>
      </c>
      <c r="W218" s="79">
        <v>0</v>
      </c>
      <c r="X218" s="79">
        <v>0</v>
      </c>
      <c r="Y218" s="79">
        <v>0</v>
      </c>
      <c r="Z218" s="79">
        <v>0</v>
      </c>
      <c r="AA218" s="79">
        <v>0</v>
      </c>
      <c r="AB218" s="79">
        <v>0</v>
      </c>
      <c r="AC218" s="79">
        <v>0</v>
      </c>
      <c r="AD218" s="79">
        <v>0</v>
      </c>
      <c r="AE218" s="79">
        <v>0</v>
      </c>
      <c r="AF218" s="79">
        <v>0</v>
      </c>
      <c r="AG218" s="79">
        <v>0</v>
      </c>
      <c r="AH218" s="79">
        <v>0</v>
      </c>
      <c r="AI218" s="79">
        <v>0</v>
      </c>
      <c r="AJ218" s="79">
        <v>0</v>
      </c>
      <c r="AK218" s="79">
        <v>0</v>
      </c>
      <c r="AL218" s="79">
        <v>0</v>
      </c>
      <c r="AM218" s="79">
        <f t="shared" si="3"/>
        <v>0</v>
      </c>
      <c r="AP218" s="45"/>
    </row>
    <row r="219" spans="1:42" ht="33" customHeight="1">
      <c r="A219" s="276">
        <v>862</v>
      </c>
      <c r="B219" s="55" t="s">
        <v>201</v>
      </c>
      <c r="C219" s="80" t="s">
        <v>685</v>
      </c>
      <c r="D219" s="79">
        <v>0</v>
      </c>
      <c r="E219" s="79">
        <v>0</v>
      </c>
      <c r="F219" s="79">
        <v>0</v>
      </c>
      <c r="G219" s="79">
        <v>0</v>
      </c>
      <c r="H219" s="79">
        <v>0</v>
      </c>
      <c r="I219" s="79">
        <v>100</v>
      </c>
      <c r="J219" s="79">
        <v>619923.68000000005</v>
      </c>
      <c r="K219" s="79">
        <v>0</v>
      </c>
      <c r="L219" s="79">
        <v>0</v>
      </c>
      <c r="M219" s="79">
        <v>0</v>
      </c>
      <c r="N219" s="79">
        <v>0</v>
      </c>
      <c r="O219" s="79">
        <v>311612.01</v>
      </c>
      <c r="P219" s="79">
        <v>0</v>
      </c>
      <c r="Q219" s="79">
        <v>3248201.5900000026</v>
      </c>
      <c r="R219" s="79">
        <v>0</v>
      </c>
      <c r="S219" s="79">
        <v>0</v>
      </c>
      <c r="T219" s="79">
        <v>0</v>
      </c>
      <c r="U219" s="79">
        <v>0</v>
      </c>
      <c r="V219" s="79">
        <v>0</v>
      </c>
      <c r="W219" s="79">
        <v>0</v>
      </c>
      <c r="X219" s="79">
        <v>0</v>
      </c>
      <c r="Y219" s="79">
        <v>0</v>
      </c>
      <c r="Z219" s="79">
        <v>0</v>
      </c>
      <c r="AA219" s="79">
        <v>0</v>
      </c>
      <c r="AB219" s="79">
        <v>0</v>
      </c>
      <c r="AC219" s="79">
        <v>0</v>
      </c>
      <c r="AD219" s="79">
        <v>0</v>
      </c>
      <c r="AE219" s="79">
        <v>0</v>
      </c>
      <c r="AF219" s="79">
        <v>0</v>
      </c>
      <c r="AG219" s="79">
        <v>0</v>
      </c>
      <c r="AH219" s="79">
        <v>0</v>
      </c>
      <c r="AI219" s="79">
        <v>0</v>
      </c>
      <c r="AJ219" s="79">
        <v>0</v>
      </c>
      <c r="AK219" s="79">
        <v>0</v>
      </c>
      <c r="AL219" s="79">
        <v>0</v>
      </c>
      <c r="AM219" s="79">
        <f t="shared" si="3"/>
        <v>4179837.2800000026</v>
      </c>
      <c r="AP219" s="45"/>
    </row>
    <row r="220" spans="1:42" ht="33" customHeight="1">
      <c r="A220" s="276">
        <v>865</v>
      </c>
      <c r="B220" s="55" t="s">
        <v>202</v>
      </c>
      <c r="C220" s="56" t="s">
        <v>687</v>
      </c>
      <c r="D220" s="79">
        <v>0</v>
      </c>
      <c r="E220" s="79">
        <v>0</v>
      </c>
      <c r="F220" s="79">
        <v>0</v>
      </c>
      <c r="G220" s="79">
        <v>0</v>
      </c>
      <c r="H220" s="79">
        <v>0</v>
      </c>
      <c r="I220" s="79">
        <v>0</v>
      </c>
      <c r="J220" s="79">
        <v>0</v>
      </c>
      <c r="K220" s="79">
        <v>0</v>
      </c>
      <c r="L220" s="79">
        <v>0</v>
      </c>
      <c r="M220" s="79">
        <v>0</v>
      </c>
      <c r="N220" s="79">
        <v>0</v>
      </c>
      <c r="O220" s="79">
        <v>0</v>
      </c>
      <c r="P220" s="79">
        <v>0</v>
      </c>
      <c r="Q220" s="79">
        <v>0</v>
      </c>
      <c r="R220" s="79">
        <v>0</v>
      </c>
      <c r="S220" s="79">
        <v>0</v>
      </c>
      <c r="T220" s="79">
        <v>0</v>
      </c>
      <c r="U220" s="79">
        <v>0</v>
      </c>
      <c r="V220" s="79">
        <v>0</v>
      </c>
      <c r="W220" s="79">
        <v>0</v>
      </c>
      <c r="X220" s="79">
        <v>0</v>
      </c>
      <c r="Y220" s="79">
        <v>0</v>
      </c>
      <c r="Z220" s="79">
        <v>0</v>
      </c>
      <c r="AA220" s="79">
        <v>0</v>
      </c>
      <c r="AB220" s="79">
        <v>0</v>
      </c>
      <c r="AC220" s="79">
        <v>0</v>
      </c>
      <c r="AD220" s="79">
        <v>0</v>
      </c>
      <c r="AE220" s="79">
        <v>0</v>
      </c>
      <c r="AF220" s="79">
        <v>0</v>
      </c>
      <c r="AG220" s="79">
        <v>0</v>
      </c>
      <c r="AH220" s="79">
        <v>0</v>
      </c>
      <c r="AI220" s="79">
        <v>0</v>
      </c>
      <c r="AJ220" s="79">
        <v>0</v>
      </c>
      <c r="AK220" s="79">
        <v>0</v>
      </c>
      <c r="AL220" s="79">
        <v>0</v>
      </c>
      <c r="AM220" s="79">
        <f t="shared" si="3"/>
        <v>0</v>
      </c>
      <c r="AP220" s="45"/>
    </row>
    <row r="221" spans="1:42" ht="33" customHeight="1">
      <c r="A221" s="54">
        <v>867</v>
      </c>
      <c r="B221" s="55" t="s">
        <v>203</v>
      </c>
      <c r="C221" s="56" t="s">
        <v>687</v>
      </c>
      <c r="D221" s="79">
        <v>0</v>
      </c>
      <c r="E221" s="79">
        <v>0</v>
      </c>
      <c r="F221" s="79">
        <v>1264256.76</v>
      </c>
      <c r="G221" s="79">
        <v>0</v>
      </c>
      <c r="H221" s="79">
        <v>0</v>
      </c>
      <c r="I221" s="79">
        <v>0</v>
      </c>
      <c r="J221" s="79">
        <v>0</v>
      </c>
      <c r="K221" s="79">
        <v>0</v>
      </c>
      <c r="L221" s="79">
        <v>0</v>
      </c>
      <c r="M221" s="79">
        <v>0</v>
      </c>
      <c r="N221" s="79">
        <v>0</v>
      </c>
      <c r="O221" s="79">
        <v>0</v>
      </c>
      <c r="P221" s="79">
        <v>0</v>
      </c>
      <c r="Q221" s="79">
        <v>0</v>
      </c>
      <c r="R221" s="79">
        <v>0</v>
      </c>
      <c r="S221" s="79">
        <v>0</v>
      </c>
      <c r="T221" s="79">
        <v>0</v>
      </c>
      <c r="U221" s="79">
        <v>0</v>
      </c>
      <c r="V221" s="79">
        <v>0</v>
      </c>
      <c r="W221" s="79">
        <v>0</v>
      </c>
      <c r="X221" s="79">
        <v>0</v>
      </c>
      <c r="Y221" s="79">
        <v>0</v>
      </c>
      <c r="Z221" s="79">
        <v>0</v>
      </c>
      <c r="AA221" s="79">
        <v>0</v>
      </c>
      <c r="AB221" s="79">
        <v>0</v>
      </c>
      <c r="AC221" s="79">
        <v>0</v>
      </c>
      <c r="AD221" s="79">
        <v>0</v>
      </c>
      <c r="AE221" s="79">
        <v>0</v>
      </c>
      <c r="AF221" s="79">
        <v>0</v>
      </c>
      <c r="AG221" s="79">
        <v>0</v>
      </c>
      <c r="AH221" s="79">
        <v>0</v>
      </c>
      <c r="AI221" s="79">
        <v>0</v>
      </c>
      <c r="AJ221" s="79">
        <v>0</v>
      </c>
      <c r="AK221" s="79">
        <v>0</v>
      </c>
      <c r="AL221" s="79">
        <v>0</v>
      </c>
      <c r="AM221" s="79">
        <f t="shared" si="3"/>
        <v>1264256.76</v>
      </c>
      <c r="AP221" s="45"/>
    </row>
    <row r="222" spans="1:42" ht="33" customHeight="1">
      <c r="A222" s="54">
        <v>901</v>
      </c>
      <c r="B222" s="55" t="s">
        <v>204</v>
      </c>
      <c r="C222" s="56" t="s">
        <v>682</v>
      </c>
      <c r="D222" s="79">
        <v>0</v>
      </c>
      <c r="E222" s="79">
        <v>0</v>
      </c>
      <c r="F222" s="79">
        <v>0</v>
      </c>
      <c r="G222" s="79">
        <v>0</v>
      </c>
      <c r="H222" s="79">
        <v>0</v>
      </c>
      <c r="I222" s="79">
        <v>0</v>
      </c>
      <c r="J222" s="79">
        <v>0</v>
      </c>
      <c r="K222" s="79">
        <v>0</v>
      </c>
      <c r="L222" s="79">
        <v>0</v>
      </c>
      <c r="M222" s="79">
        <v>0</v>
      </c>
      <c r="N222" s="79">
        <v>0</v>
      </c>
      <c r="O222" s="79">
        <v>0</v>
      </c>
      <c r="P222" s="79">
        <v>0</v>
      </c>
      <c r="Q222" s="79">
        <v>0</v>
      </c>
      <c r="R222" s="79">
        <v>0</v>
      </c>
      <c r="S222" s="79">
        <v>0</v>
      </c>
      <c r="T222" s="79">
        <v>0</v>
      </c>
      <c r="U222" s="79">
        <v>0</v>
      </c>
      <c r="V222" s="79">
        <v>0</v>
      </c>
      <c r="W222" s="79">
        <v>0</v>
      </c>
      <c r="X222" s="79">
        <v>0</v>
      </c>
      <c r="Y222" s="79">
        <v>0</v>
      </c>
      <c r="Z222" s="79">
        <v>0</v>
      </c>
      <c r="AA222" s="79">
        <v>0</v>
      </c>
      <c r="AB222" s="79">
        <v>0</v>
      </c>
      <c r="AC222" s="79">
        <v>0</v>
      </c>
      <c r="AD222" s="79">
        <v>0</v>
      </c>
      <c r="AE222" s="79">
        <v>0</v>
      </c>
      <c r="AF222" s="79">
        <v>0</v>
      </c>
      <c r="AG222" s="79">
        <v>0</v>
      </c>
      <c r="AH222" s="79">
        <v>0</v>
      </c>
      <c r="AI222" s="79">
        <v>0</v>
      </c>
      <c r="AJ222" s="79">
        <v>0</v>
      </c>
      <c r="AK222" s="79">
        <v>0</v>
      </c>
      <c r="AL222" s="79">
        <v>0</v>
      </c>
      <c r="AM222" s="79">
        <f t="shared" si="3"/>
        <v>0</v>
      </c>
      <c r="AP222" s="45"/>
    </row>
    <row r="223" spans="1:42" ht="33" customHeight="1">
      <c r="A223" s="276">
        <v>902</v>
      </c>
      <c r="B223" s="55" t="s">
        <v>205</v>
      </c>
      <c r="C223" s="56" t="s">
        <v>682</v>
      </c>
      <c r="D223" s="79">
        <v>0</v>
      </c>
      <c r="E223" s="79">
        <v>0</v>
      </c>
      <c r="F223" s="79">
        <v>0</v>
      </c>
      <c r="G223" s="79">
        <v>0</v>
      </c>
      <c r="H223" s="79">
        <v>0</v>
      </c>
      <c r="I223" s="79">
        <v>0</v>
      </c>
      <c r="J223" s="79">
        <v>0</v>
      </c>
      <c r="K223" s="79">
        <v>0</v>
      </c>
      <c r="L223" s="79">
        <v>0</v>
      </c>
      <c r="M223" s="79">
        <v>0</v>
      </c>
      <c r="N223" s="79">
        <v>0</v>
      </c>
      <c r="O223" s="79">
        <v>0</v>
      </c>
      <c r="P223" s="79">
        <v>0</v>
      </c>
      <c r="Q223" s="79">
        <v>0</v>
      </c>
      <c r="R223" s="79">
        <v>0</v>
      </c>
      <c r="S223" s="79">
        <v>0</v>
      </c>
      <c r="T223" s="79">
        <v>0</v>
      </c>
      <c r="U223" s="79">
        <v>0</v>
      </c>
      <c r="V223" s="79">
        <v>0</v>
      </c>
      <c r="W223" s="79">
        <v>0</v>
      </c>
      <c r="X223" s="79">
        <v>0</v>
      </c>
      <c r="Y223" s="79">
        <v>0</v>
      </c>
      <c r="Z223" s="79">
        <v>0</v>
      </c>
      <c r="AA223" s="79">
        <v>0</v>
      </c>
      <c r="AB223" s="79">
        <v>0</v>
      </c>
      <c r="AC223" s="79">
        <v>0</v>
      </c>
      <c r="AD223" s="79">
        <v>0</v>
      </c>
      <c r="AE223" s="79">
        <v>0</v>
      </c>
      <c r="AF223" s="79">
        <v>0</v>
      </c>
      <c r="AG223" s="79">
        <v>0</v>
      </c>
      <c r="AH223" s="79">
        <v>0</v>
      </c>
      <c r="AI223" s="79">
        <v>0</v>
      </c>
      <c r="AJ223" s="79">
        <v>0</v>
      </c>
      <c r="AK223" s="79">
        <v>0</v>
      </c>
      <c r="AL223" s="79">
        <v>0</v>
      </c>
      <c r="AM223" s="79">
        <f t="shared" si="3"/>
        <v>0</v>
      </c>
      <c r="AP223" s="45"/>
    </row>
    <row r="224" spans="1:42" ht="33" customHeight="1">
      <c r="A224" s="54">
        <v>903</v>
      </c>
      <c r="B224" s="205" t="s">
        <v>206</v>
      </c>
      <c r="C224" s="56" t="s">
        <v>682</v>
      </c>
      <c r="D224" s="79">
        <v>0</v>
      </c>
      <c r="E224" s="79">
        <v>0</v>
      </c>
      <c r="F224" s="79">
        <v>0</v>
      </c>
      <c r="G224" s="79">
        <v>0</v>
      </c>
      <c r="H224" s="79">
        <v>0</v>
      </c>
      <c r="I224" s="79">
        <v>0</v>
      </c>
      <c r="J224" s="79">
        <v>0</v>
      </c>
      <c r="K224" s="79">
        <v>0</v>
      </c>
      <c r="L224" s="79">
        <v>0</v>
      </c>
      <c r="M224" s="79">
        <v>0</v>
      </c>
      <c r="N224" s="79">
        <v>0</v>
      </c>
      <c r="O224" s="79">
        <v>0</v>
      </c>
      <c r="P224" s="79">
        <v>0</v>
      </c>
      <c r="Q224" s="79">
        <v>0</v>
      </c>
      <c r="R224" s="79">
        <v>0</v>
      </c>
      <c r="S224" s="79">
        <v>0</v>
      </c>
      <c r="T224" s="79">
        <v>0</v>
      </c>
      <c r="U224" s="79">
        <v>0</v>
      </c>
      <c r="V224" s="79">
        <v>0</v>
      </c>
      <c r="W224" s="79">
        <v>0</v>
      </c>
      <c r="X224" s="79">
        <v>0</v>
      </c>
      <c r="Y224" s="79">
        <v>0</v>
      </c>
      <c r="Z224" s="79">
        <v>0</v>
      </c>
      <c r="AA224" s="79">
        <v>0</v>
      </c>
      <c r="AB224" s="79">
        <v>0</v>
      </c>
      <c r="AC224" s="79">
        <v>0</v>
      </c>
      <c r="AD224" s="79">
        <v>0</v>
      </c>
      <c r="AE224" s="79">
        <v>0</v>
      </c>
      <c r="AF224" s="79">
        <v>0</v>
      </c>
      <c r="AG224" s="79">
        <v>0</v>
      </c>
      <c r="AH224" s="79">
        <v>0</v>
      </c>
      <c r="AI224" s="79">
        <v>0</v>
      </c>
      <c r="AJ224" s="79">
        <v>0</v>
      </c>
      <c r="AK224" s="79">
        <v>0</v>
      </c>
      <c r="AL224" s="79">
        <v>0</v>
      </c>
      <c r="AM224" s="79">
        <f t="shared" si="3"/>
        <v>0</v>
      </c>
      <c r="AP224" s="45"/>
    </row>
    <row r="225" spans="1:42" ht="33" customHeight="1">
      <c r="A225" s="54">
        <v>904</v>
      </c>
      <c r="B225" s="55" t="s">
        <v>207</v>
      </c>
      <c r="C225" s="56" t="s">
        <v>682</v>
      </c>
      <c r="D225" s="79">
        <v>0</v>
      </c>
      <c r="E225" s="79">
        <v>0</v>
      </c>
      <c r="F225" s="79">
        <v>0</v>
      </c>
      <c r="G225" s="79">
        <v>10000</v>
      </c>
      <c r="H225" s="79">
        <v>0</v>
      </c>
      <c r="I225" s="79">
        <v>0</v>
      </c>
      <c r="J225" s="79">
        <v>0</v>
      </c>
      <c r="K225" s="79">
        <v>0</v>
      </c>
      <c r="L225" s="79">
        <v>0</v>
      </c>
      <c r="M225" s="79">
        <v>0</v>
      </c>
      <c r="N225" s="79">
        <v>0</v>
      </c>
      <c r="O225" s="79">
        <v>0</v>
      </c>
      <c r="P225" s="79">
        <v>0</v>
      </c>
      <c r="Q225" s="79">
        <v>0</v>
      </c>
      <c r="R225" s="79">
        <v>0</v>
      </c>
      <c r="S225" s="79">
        <v>0</v>
      </c>
      <c r="T225" s="79">
        <v>0</v>
      </c>
      <c r="U225" s="79">
        <v>0</v>
      </c>
      <c r="V225" s="79">
        <v>0</v>
      </c>
      <c r="W225" s="79">
        <v>0</v>
      </c>
      <c r="X225" s="79">
        <v>0</v>
      </c>
      <c r="Y225" s="79">
        <v>0</v>
      </c>
      <c r="Z225" s="79">
        <v>0</v>
      </c>
      <c r="AA225" s="79">
        <v>0</v>
      </c>
      <c r="AB225" s="79">
        <v>0</v>
      </c>
      <c r="AC225" s="79">
        <v>0</v>
      </c>
      <c r="AD225" s="79">
        <v>0</v>
      </c>
      <c r="AE225" s="79">
        <v>0</v>
      </c>
      <c r="AF225" s="79">
        <v>0</v>
      </c>
      <c r="AG225" s="79">
        <v>0</v>
      </c>
      <c r="AH225" s="79">
        <v>0</v>
      </c>
      <c r="AI225" s="79">
        <v>0</v>
      </c>
      <c r="AJ225" s="79">
        <v>0</v>
      </c>
      <c r="AK225" s="79">
        <v>0</v>
      </c>
      <c r="AL225" s="79">
        <v>0</v>
      </c>
      <c r="AM225" s="79">
        <f t="shared" si="3"/>
        <v>10000</v>
      </c>
      <c r="AP225" s="45"/>
    </row>
    <row r="226" spans="1:42" ht="33" customHeight="1">
      <c r="A226" s="54">
        <v>905</v>
      </c>
      <c r="B226" s="55" t="s">
        <v>208</v>
      </c>
      <c r="C226" s="56" t="s">
        <v>682</v>
      </c>
      <c r="D226" s="79">
        <v>0</v>
      </c>
      <c r="E226" s="79">
        <v>0</v>
      </c>
      <c r="F226" s="79">
        <v>0</v>
      </c>
      <c r="G226" s="79">
        <v>0</v>
      </c>
      <c r="H226" s="79">
        <v>0</v>
      </c>
      <c r="I226" s="79">
        <v>0</v>
      </c>
      <c r="J226" s="79">
        <v>0</v>
      </c>
      <c r="K226" s="79">
        <v>0</v>
      </c>
      <c r="L226" s="79">
        <v>0</v>
      </c>
      <c r="M226" s="79">
        <v>0</v>
      </c>
      <c r="N226" s="79">
        <v>0</v>
      </c>
      <c r="O226" s="79">
        <v>0</v>
      </c>
      <c r="P226" s="79">
        <v>0</v>
      </c>
      <c r="Q226" s="79">
        <v>0</v>
      </c>
      <c r="R226" s="79">
        <v>0</v>
      </c>
      <c r="S226" s="79">
        <v>0</v>
      </c>
      <c r="T226" s="79">
        <v>0</v>
      </c>
      <c r="U226" s="79">
        <v>0</v>
      </c>
      <c r="V226" s="79">
        <v>0</v>
      </c>
      <c r="W226" s="79">
        <v>0</v>
      </c>
      <c r="X226" s="79">
        <v>0</v>
      </c>
      <c r="Y226" s="79">
        <v>0</v>
      </c>
      <c r="Z226" s="79">
        <v>0</v>
      </c>
      <c r="AA226" s="79">
        <v>0</v>
      </c>
      <c r="AB226" s="79">
        <v>0</v>
      </c>
      <c r="AC226" s="79">
        <v>0</v>
      </c>
      <c r="AD226" s="79">
        <v>0</v>
      </c>
      <c r="AE226" s="79">
        <v>0</v>
      </c>
      <c r="AF226" s="79">
        <v>0</v>
      </c>
      <c r="AG226" s="79">
        <v>0</v>
      </c>
      <c r="AH226" s="79">
        <v>0</v>
      </c>
      <c r="AI226" s="79">
        <v>0</v>
      </c>
      <c r="AJ226" s="79">
        <v>0</v>
      </c>
      <c r="AK226" s="79">
        <v>0</v>
      </c>
      <c r="AL226" s="79">
        <v>0</v>
      </c>
      <c r="AM226" s="79">
        <f t="shared" si="3"/>
        <v>0</v>
      </c>
      <c r="AP226" s="45"/>
    </row>
    <row r="227" spans="1:42" ht="33" customHeight="1">
      <c r="A227" s="54">
        <v>906</v>
      </c>
      <c r="B227" s="55" t="s">
        <v>209</v>
      </c>
      <c r="C227" s="56" t="s">
        <v>682</v>
      </c>
      <c r="D227" s="79">
        <v>0</v>
      </c>
      <c r="E227" s="79">
        <v>0</v>
      </c>
      <c r="F227" s="79">
        <v>0</v>
      </c>
      <c r="G227" s="79">
        <v>0</v>
      </c>
      <c r="H227" s="79">
        <v>0</v>
      </c>
      <c r="I227" s="79">
        <v>0</v>
      </c>
      <c r="J227" s="79">
        <v>0</v>
      </c>
      <c r="K227" s="79">
        <v>0</v>
      </c>
      <c r="L227" s="79">
        <v>0</v>
      </c>
      <c r="M227" s="79">
        <v>0</v>
      </c>
      <c r="N227" s="79">
        <v>0</v>
      </c>
      <c r="O227" s="79">
        <v>0</v>
      </c>
      <c r="P227" s="79">
        <v>0</v>
      </c>
      <c r="Q227" s="79">
        <v>0</v>
      </c>
      <c r="R227" s="79">
        <v>0</v>
      </c>
      <c r="S227" s="79">
        <v>0</v>
      </c>
      <c r="T227" s="79">
        <v>0</v>
      </c>
      <c r="U227" s="79">
        <v>0</v>
      </c>
      <c r="V227" s="79">
        <v>0</v>
      </c>
      <c r="W227" s="79">
        <v>0</v>
      </c>
      <c r="X227" s="79">
        <v>0</v>
      </c>
      <c r="Y227" s="79">
        <v>0</v>
      </c>
      <c r="Z227" s="79">
        <v>0</v>
      </c>
      <c r="AA227" s="79">
        <v>0</v>
      </c>
      <c r="AB227" s="79">
        <v>0</v>
      </c>
      <c r="AC227" s="79">
        <v>0</v>
      </c>
      <c r="AD227" s="79">
        <v>0</v>
      </c>
      <c r="AE227" s="79">
        <v>0</v>
      </c>
      <c r="AF227" s="79">
        <v>0</v>
      </c>
      <c r="AG227" s="79">
        <v>0</v>
      </c>
      <c r="AH227" s="79">
        <v>0</v>
      </c>
      <c r="AI227" s="79">
        <v>0</v>
      </c>
      <c r="AJ227" s="79">
        <v>0</v>
      </c>
      <c r="AK227" s="79">
        <v>0</v>
      </c>
      <c r="AL227" s="79">
        <v>0</v>
      </c>
      <c r="AM227" s="79">
        <f t="shared" si="3"/>
        <v>0</v>
      </c>
      <c r="AP227" s="45"/>
    </row>
    <row r="228" spans="1:42" ht="33" customHeight="1">
      <c r="A228" s="54">
        <v>907</v>
      </c>
      <c r="B228" s="55" t="s">
        <v>210</v>
      </c>
      <c r="C228" s="56" t="s">
        <v>682</v>
      </c>
      <c r="D228" s="79">
        <v>0</v>
      </c>
      <c r="E228" s="79">
        <v>0</v>
      </c>
      <c r="F228" s="79">
        <v>0</v>
      </c>
      <c r="G228" s="79">
        <v>0</v>
      </c>
      <c r="H228" s="79">
        <v>0</v>
      </c>
      <c r="I228" s="79">
        <v>0</v>
      </c>
      <c r="J228" s="79">
        <v>0</v>
      </c>
      <c r="K228" s="79">
        <v>0</v>
      </c>
      <c r="L228" s="79">
        <v>0</v>
      </c>
      <c r="M228" s="79">
        <v>0</v>
      </c>
      <c r="N228" s="79">
        <v>0</v>
      </c>
      <c r="O228" s="79">
        <v>0</v>
      </c>
      <c r="P228" s="79">
        <v>0</v>
      </c>
      <c r="Q228" s="79">
        <v>0</v>
      </c>
      <c r="R228" s="79">
        <v>0</v>
      </c>
      <c r="S228" s="79">
        <v>0</v>
      </c>
      <c r="T228" s="79">
        <v>0</v>
      </c>
      <c r="U228" s="79">
        <v>0</v>
      </c>
      <c r="V228" s="79">
        <v>0</v>
      </c>
      <c r="W228" s="79">
        <v>0</v>
      </c>
      <c r="X228" s="79">
        <v>0</v>
      </c>
      <c r="Y228" s="79">
        <v>0</v>
      </c>
      <c r="Z228" s="79">
        <v>0</v>
      </c>
      <c r="AA228" s="79">
        <v>0</v>
      </c>
      <c r="AB228" s="79">
        <v>0</v>
      </c>
      <c r="AC228" s="79">
        <v>0</v>
      </c>
      <c r="AD228" s="79">
        <v>0</v>
      </c>
      <c r="AE228" s="79">
        <v>0</v>
      </c>
      <c r="AF228" s="79">
        <v>0</v>
      </c>
      <c r="AG228" s="79">
        <v>0</v>
      </c>
      <c r="AH228" s="79">
        <v>0</v>
      </c>
      <c r="AI228" s="79">
        <v>0</v>
      </c>
      <c r="AJ228" s="79">
        <v>0</v>
      </c>
      <c r="AK228" s="79">
        <v>0</v>
      </c>
      <c r="AL228" s="79">
        <v>0</v>
      </c>
      <c r="AM228" s="79">
        <f t="shared" si="3"/>
        <v>0</v>
      </c>
      <c r="AP228" s="45"/>
    </row>
    <row r="229" spans="1:42" ht="33" customHeight="1">
      <c r="A229" s="54">
        <v>908</v>
      </c>
      <c r="B229" s="55" t="s">
        <v>211</v>
      </c>
      <c r="C229" s="56" t="s">
        <v>682</v>
      </c>
      <c r="D229" s="79">
        <v>0</v>
      </c>
      <c r="E229" s="79">
        <v>0</v>
      </c>
      <c r="F229" s="79">
        <v>0</v>
      </c>
      <c r="G229" s="79">
        <v>0</v>
      </c>
      <c r="H229" s="79">
        <v>0</v>
      </c>
      <c r="I229" s="79">
        <v>0</v>
      </c>
      <c r="J229" s="79">
        <v>0</v>
      </c>
      <c r="K229" s="79">
        <v>0</v>
      </c>
      <c r="L229" s="79">
        <v>0</v>
      </c>
      <c r="M229" s="79">
        <v>0</v>
      </c>
      <c r="N229" s="79">
        <v>0</v>
      </c>
      <c r="O229" s="79">
        <v>0</v>
      </c>
      <c r="P229" s="79">
        <v>0</v>
      </c>
      <c r="Q229" s="79">
        <v>0</v>
      </c>
      <c r="R229" s="79">
        <v>0</v>
      </c>
      <c r="S229" s="79">
        <v>0</v>
      </c>
      <c r="T229" s="79">
        <v>0</v>
      </c>
      <c r="U229" s="79">
        <v>0</v>
      </c>
      <c r="V229" s="79">
        <v>0</v>
      </c>
      <c r="W229" s="79">
        <v>0</v>
      </c>
      <c r="X229" s="79">
        <v>0</v>
      </c>
      <c r="Y229" s="79">
        <v>0</v>
      </c>
      <c r="Z229" s="79">
        <v>0</v>
      </c>
      <c r="AA229" s="79">
        <v>0</v>
      </c>
      <c r="AB229" s="79">
        <v>0</v>
      </c>
      <c r="AC229" s="79">
        <v>0</v>
      </c>
      <c r="AD229" s="79">
        <v>0</v>
      </c>
      <c r="AE229" s="79">
        <v>0</v>
      </c>
      <c r="AF229" s="79">
        <v>0</v>
      </c>
      <c r="AG229" s="79">
        <v>0</v>
      </c>
      <c r="AH229" s="79">
        <v>0</v>
      </c>
      <c r="AI229" s="79">
        <v>0</v>
      </c>
      <c r="AJ229" s="79">
        <v>0</v>
      </c>
      <c r="AK229" s="79">
        <v>0</v>
      </c>
      <c r="AL229" s="79">
        <v>0</v>
      </c>
      <c r="AM229" s="79">
        <f t="shared" si="3"/>
        <v>0</v>
      </c>
      <c r="AP229" s="45"/>
    </row>
    <row r="230" spans="1:42" ht="33" customHeight="1">
      <c r="A230" s="54">
        <v>909</v>
      </c>
      <c r="B230" s="55" t="s">
        <v>212</v>
      </c>
      <c r="C230" s="56" t="s">
        <v>682</v>
      </c>
      <c r="D230" s="79">
        <v>0</v>
      </c>
      <c r="E230" s="79">
        <v>0</v>
      </c>
      <c r="F230" s="79">
        <v>0</v>
      </c>
      <c r="G230" s="79">
        <v>0</v>
      </c>
      <c r="H230" s="79">
        <v>0</v>
      </c>
      <c r="I230" s="79">
        <v>0</v>
      </c>
      <c r="J230" s="79">
        <v>0</v>
      </c>
      <c r="K230" s="79">
        <v>0</v>
      </c>
      <c r="L230" s="79">
        <v>0</v>
      </c>
      <c r="M230" s="79">
        <v>0</v>
      </c>
      <c r="N230" s="79">
        <v>0</v>
      </c>
      <c r="O230" s="79">
        <v>0</v>
      </c>
      <c r="P230" s="79">
        <v>0</v>
      </c>
      <c r="Q230" s="79">
        <v>0</v>
      </c>
      <c r="R230" s="79">
        <v>0</v>
      </c>
      <c r="S230" s="79">
        <v>0</v>
      </c>
      <c r="T230" s="79">
        <v>0</v>
      </c>
      <c r="U230" s="79">
        <v>0</v>
      </c>
      <c r="V230" s="79">
        <v>0</v>
      </c>
      <c r="W230" s="79">
        <v>0</v>
      </c>
      <c r="X230" s="79">
        <v>0</v>
      </c>
      <c r="Y230" s="79">
        <v>0</v>
      </c>
      <c r="Z230" s="79">
        <v>0</v>
      </c>
      <c r="AA230" s="79">
        <v>0</v>
      </c>
      <c r="AB230" s="79">
        <v>0</v>
      </c>
      <c r="AC230" s="79">
        <v>0</v>
      </c>
      <c r="AD230" s="79">
        <v>0</v>
      </c>
      <c r="AE230" s="79">
        <v>0</v>
      </c>
      <c r="AF230" s="79">
        <v>0</v>
      </c>
      <c r="AG230" s="79">
        <v>0</v>
      </c>
      <c r="AH230" s="79">
        <v>0</v>
      </c>
      <c r="AI230" s="79">
        <v>0</v>
      </c>
      <c r="AJ230" s="79">
        <v>0</v>
      </c>
      <c r="AK230" s="79">
        <v>0</v>
      </c>
      <c r="AL230" s="79">
        <v>0</v>
      </c>
      <c r="AM230" s="79">
        <f t="shared" si="3"/>
        <v>0</v>
      </c>
      <c r="AP230" s="45"/>
    </row>
    <row r="231" spans="1:42" ht="33" customHeight="1">
      <c r="A231" s="54">
        <v>951</v>
      </c>
      <c r="B231" s="55" t="s">
        <v>213</v>
      </c>
      <c r="C231" s="80">
        <v>0</v>
      </c>
      <c r="D231" s="79">
        <v>0</v>
      </c>
      <c r="E231" s="79">
        <v>0</v>
      </c>
      <c r="F231" s="79">
        <v>0</v>
      </c>
      <c r="G231" s="79">
        <v>0</v>
      </c>
      <c r="H231" s="79">
        <v>0</v>
      </c>
      <c r="I231" s="79">
        <v>0</v>
      </c>
      <c r="J231" s="79">
        <v>0</v>
      </c>
      <c r="K231" s="79">
        <v>0</v>
      </c>
      <c r="L231" s="79">
        <v>0</v>
      </c>
      <c r="M231" s="79">
        <v>0</v>
      </c>
      <c r="N231" s="79">
        <v>0</v>
      </c>
      <c r="O231" s="79">
        <v>0</v>
      </c>
      <c r="P231" s="79">
        <v>0</v>
      </c>
      <c r="Q231" s="79">
        <v>0</v>
      </c>
      <c r="R231" s="79">
        <v>0</v>
      </c>
      <c r="S231" s="79">
        <v>0</v>
      </c>
      <c r="T231" s="79">
        <v>0</v>
      </c>
      <c r="U231" s="79">
        <v>0</v>
      </c>
      <c r="V231" s="79">
        <v>0</v>
      </c>
      <c r="W231" s="79">
        <v>0</v>
      </c>
      <c r="X231" s="79">
        <v>0</v>
      </c>
      <c r="Y231" s="79">
        <v>0</v>
      </c>
      <c r="Z231" s="79">
        <v>0</v>
      </c>
      <c r="AA231" s="79">
        <v>0</v>
      </c>
      <c r="AB231" s="79">
        <v>0</v>
      </c>
      <c r="AC231" s="79">
        <v>0</v>
      </c>
      <c r="AD231" s="79">
        <v>0</v>
      </c>
      <c r="AE231" s="79">
        <v>0</v>
      </c>
      <c r="AF231" s="79">
        <v>0</v>
      </c>
      <c r="AG231" s="79">
        <v>0</v>
      </c>
      <c r="AH231" s="79">
        <v>0</v>
      </c>
      <c r="AI231" s="79">
        <v>0</v>
      </c>
      <c r="AJ231" s="79">
        <v>0</v>
      </c>
      <c r="AK231" s="79">
        <v>0</v>
      </c>
      <c r="AL231" s="79">
        <v>0</v>
      </c>
      <c r="AM231" s="79">
        <f t="shared" si="3"/>
        <v>0</v>
      </c>
      <c r="AP231" s="45"/>
    </row>
    <row r="232" spans="1:42" ht="33" customHeight="1">
      <c r="A232" s="54">
        <v>999</v>
      </c>
      <c r="B232" s="55" t="s">
        <v>214</v>
      </c>
      <c r="C232" s="56" t="s">
        <v>1425</v>
      </c>
      <c r="D232" s="79">
        <v>0</v>
      </c>
      <c r="E232" s="79">
        <v>0</v>
      </c>
      <c r="F232" s="79">
        <v>0</v>
      </c>
      <c r="G232" s="79">
        <v>0</v>
      </c>
      <c r="H232" s="79">
        <v>0</v>
      </c>
      <c r="I232" s="79">
        <v>0</v>
      </c>
      <c r="J232" s="79">
        <v>0</v>
      </c>
      <c r="K232" s="79">
        <v>0</v>
      </c>
      <c r="L232" s="79">
        <v>0</v>
      </c>
      <c r="M232" s="79">
        <v>0</v>
      </c>
      <c r="N232" s="79">
        <v>0</v>
      </c>
      <c r="O232" s="79">
        <v>0</v>
      </c>
      <c r="P232" s="79">
        <v>0</v>
      </c>
      <c r="Q232" s="79">
        <v>0</v>
      </c>
      <c r="R232" s="79">
        <v>0</v>
      </c>
      <c r="S232" s="79">
        <v>0</v>
      </c>
      <c r="T232" s="79">
        <v>0</v>
      </c>
      <c r="U232" s="79">
        <v>0</v>
      </c>
      <c r="V232" s="79">
        <v>0</v>
      </c>
      <c r="W232" s="79">
        <v>0</v>
      </c>
      <c r="X232" s="79">
        <v>0</v>
      </c>
      <c r="Y232" s="79">
        <v>0</v>
      </c>
      <c r="Z232" s="79">
        <v>0</v>
      </c>
      <c r="AA232" s="79">
        <v>0</v>
      </c>
      <c r="AB232" s="79">
        <v>0</v>
      </c>
      <c r="AC232" s="79">
        <v>0</v>
      </c>
      <c r="AD232" s="79">
        <v>0</v>
      </c>
      <c r="AE232" s="79">
        <v>0</v>
      </c>
      <c r="AF232" s="79">
        <v>0</v>
      </c>
      <c r="AG232" s="79">
        <v>0</v>
      </c>
      <c r="AH232" s="79">
        <v>0</v>
      </c>
      <c r="AI232" s="79">
        <v>0</v>
      </c>
      <c r="AJ232" s="79">
        <v>0</v>
      </c>
      <c r="AK232" s="79">
        <v>0</v>
      </c>
      <c r="AL232" s="79">
        <v>0</v>
      </c>
      <c r="AM232" s="79">
        <f t="shared" si="3"/>
        <v>0</v>
      </c>
      <c r="AP232" s="45"/>
    </row>
    <row r="233" spans="1:42" ht="33" customHeight="1">
      <c r="A233" s="54">
        <v>1101</v>
      </c>
      <c r="B233" s="55" t="s">
        <v>215</v>
      </c>
      <c r="C233" s="56" t="s">
        <v>682</v>
      </c>
      <c r="D233" s="79">
        <v>0</v>
      </c>
      <c r="E233" s="79">
        <v>0</v>
      </c>
      <c r="F233" s="79">
        <v>0</v>
      </c>
      <c r="G233" s="79">
        <v>0</v>
      </c>
      <c r="H233" s="79">
        <v>0</v>
      </c>
      <c r="I233" s="79">
        <v>0</v>
      </c>
      <c r="J233" s="79">
        <v>0</v>
      </c>
      <c r="K233" s="79">
        <v>0</v>
      </c>
      <c r="L233" s="79">
        <v>0</v>
      </c>
      <c r="M233" s="79">
        <v>0</v>
      </c>
      <c r="N233" s="79">
        <v>0</v>
      </c>
      <c r="O233" s="79">
        <v>0</v>
      </c>
      <c r="P233" s="79">
        <v>0</v>
      </c>
      <c r="Q233" s="79">
        <v>0</v>
      </c>
      <c r="R233" s="79">
        <v>0</v>
      </c>
      <c r="S233" s="79">
        <v>0</v>
      </c>
      <c r="T233" s="79">
        <v>0</v>
      </c>
      <c r="U233" s="79">
        <v>0</v>
      </c>
      <c r="V233" s="79">
        <v>0</v>
      </c>
      <c r="W233" s="79">
        <v>0</v>
      </c>
      <c r="X233" s="79">
        <v>0</v>
      </c>
      <c r="Y233" s="79">
        <v>0</v>
      </c>
      <c r="Z233" s="79">
        <v>0</v>
      </c>
      <c r="AA233" s="79">
        <v>0</v>
      </c>
      <c r="AB233" s="79">
        <v>0</v>
      </c>
      <c r="AC233" s="79">
        <v>0</v>
      </c>
      <c r="AD233" s="79">
        <v>0</v>
      </c>
      <c r="AE233" s="79">
        <v>0</v>
      </c>
      <c r="AF233" s="79">
        <v>0</v>
      </c>
      <c r="AG233" s="79">
        <v>0</v>
      </c>
      <c r="AH233" s="79">
        <v>0</v>
      </c>
      <c r="AI233" s="79">
        <v>0</v>
      </c>
      <c r="AJ233" s="79">
        <v>0</v>
      </c>
      <c r="AK233" s="79">
        <v>0</v>
      </c>
      <c r="AL233" s="79">
        <v>0</v>
      </c>
      <c r="AM233" s="79">
        <f t="shared" si="3"/>
        <v>0</v>
      </c>
      <c r="AP233" s="45"/>
    </row>
    <row r="234" spans="1:42" ht="33" customHeight="1">
      <c r="A234" s="54">
        <v>1102</v>
      </c>
      <c r="B234" s="55" t="s">
        <v>216</v>
      </c>
      <c r="C234" s="56" t="s">
        <v>682</v>
      </c>
      <c r="D234" s="79">
        <v>0</v>
      </c>
      <c r="E234" s="79">
        <v>0</v>
      </c>
      <c r="F234" s="79">
        <v>0</v>
      </c>
      <c r="G234" s="79">
        <v>0</v>
      </c>
      <c r="H234" s="79">
        <v>0</v>
      </c>
      <c r="I234" s="79">
        <v>0</v>
      </c>
      <c r="J234" s="79">
        <v>0</v>
      </c>
      <c r="K234" s="79">
        <v>0</v>
      </c>
      <c r="L234" s="79">
        <v>0</v>
      </c>
      <c r="M234" s="79">
        <v>0</v>
      </c>
      <c r="N234" s="79">
        <v>0</v>
      </c>
      <c r="O234" s="79">
        <v>0</v>
      </c>
      <c r="P234" s="79">
        <v>0</v>
      </c>
      <c r="Q234" s="79">
        <v>0</v>
      </c>
      <c r="R234" s="79">
        <v>0</v>
      </c>
      <c r="S234" s="79">
        <v>0</v>
      </c>
      <c r="T234" s="79">
        <v>0</v>
      </c>
      <c r="U234" s="79">
        <v>0</v>
      </c>
      <c r="V234" s="79">
        <v>0</v>
      </c>
      <c r="W234" s="79">
        <v>0</v>
      </c>
      <c r="X234" s="79">
        <v>0</v>
      </c>
      <c r="Y234" s="79">
        <v>0</v>
      </c>
      <c r="Z234" s="79">
        <v>0</v>
      </c>
      <c r="AA234" s="79">
        <v>0</v>
      </c>
      <c r="AB234" s="79">
        <v>0</v>
      </c>
      <c r="AC234" s="79">
        <v>0</v>
      </c>
      <c r="AD234" s="79">
        <v>0</v>
      </c>
      <c r="AE234" s="79">
        <v>0</v>
      </c>
      <c r="AF234" s="79">
        <v>0</v>
      </c>
      <c r="AG234" s="79">
        <v>0</v>
      </c>
      <c r="AH234" s="79">
        <v>0</v>
      </c>
      <c r="AI234" s="79">
        <v>0</v>
      </c>
      <c r="AJ234" s="79">
        <v>0</v>
      </c>
      <c r="AK234" s="79">
        <v>0</v>
      </c>
      <c r="AL234" s="79">
        <v>0</v>
      </c>
      <c r="AM234" s="79">
        <f t="shared" si="3"/>
        <v>0</v>
      </c>
      <c r="AP234" s="45"/>
    </row>
    <row r="235" spans="1:42" ht="33" customHeight="1">
      <c r="A235" s="54">
        <v>1103</v>
      </c>
      <c r="B235" s="55" t="s">
        <v>217</v>
      </c>
      <c r="C235" s="56" t="s">
        <v>682</v>
      </c>
      <c r="D235" s="79">
        <v>0</v>
      </c>
      <c r="E235" s="79">
        <v>0</v>
      </c>
      <c r="F235" s="79">
        <v>0</v>
      </c>
      <c r="G235" s="79">
        <v>0</v>
      </c>
      <c r="H235" s="79">
        <v>0</v>
      </c>
      <c r="I235" s="79">
        <v>0</v>
      </c>
      <c r="J235" s="79">
        <v>0</v>
      </c>
      <c r="K235" s="79">
        <v>0</v>
      </c>
      <c r="L235" s="79">
        <v>0</v>
      </c>
      <c r="M235" s="79">
        <v>0</v>
      </c>
      <c r="N235" s="79">
        <v>0</v>
      </c>
      <c r="O235" s="79">
        <v>0</v>
      </c>
      <c r="P235" s="79">
        <v>0</v>
      </c>
      <c r="Q235" s="79">
        <v>0</v>
      </c>
      <c r="R235" s="79">
        <v>0</v>
      </c>
      <c r="S235" s="79">
        <v>0</v>
      </c>
      <c r="T235" s="79">
        <v>0</v>
      </c>
      <c r="U235" s="79">
        <v>0</v>
      </c>
      <c r="V235" s="79">
        <v>0</v>
      </c>
      <c r="W235" s="79">
        <v>0</v>
      </c>
      <c r="X235" s="79">
        <v>0</v>
      </c>
      <c r="Y235" s="79">
        <v>0</v>
      </c>
      <c r="Z235" s="79">
        <v>0</v>
      </c>
      <c r="AA235" s="79">
        <v>0</v>
      </c>
      <c r="AB235" s="79">
        <v>0</v>
      </c>
      <c r="AC235" s="79">
        <v>0</v>
      </c>
      <c r="AD235" s="79">
        <v>0</v>
      </c>
      <c r="AE235" s="79">
        <v>0</v>
      </c>
      <c r="AF235" s="79">
        <v>0</v>
      </c>
      <c r="AG235" s="79">
        <v>0</v>
      </c>
      <c r="AH235" s="79">
        <v>0</v>
      </c>
      <c r="AI235" s="79">
        <v>0</v>
      </c>
      <c r="AJ235" s="79">
        <v>0</v>
      </c>
      <c r="AK235" s="79">
        <v>0</v>
      </c>
      <c r="AL235" s="79">
        <v>0</v>
      </c>
      <c r="AM235" s="79">
        <f t="shared" si="3"/>
        <v>0</v>
      </c>
      <c r="AP235" s="45"/>
    </row>
    <row r="236" spans="1:42" ht="33" customHeight="1">
      <c r="A236" s="54">
        <v>1104</v>
      </c>
      <c r="B236" s="55" t="s">
        <v>218</v>
      </c>
      <c r="C236" s="80" t="s">
        <v>682</v>
      </c>
      <c r="D236" s="79">
        <v>0</v>
      </c>
      <c r="E236" s="79">
        <v>0</v>
      </c>
      <c r="F236" s="79">
        <v>0</v>
      </c>
      <c r="G236" s="79">
        <v>0</v>
      </c>
      <c r="H236" s="79">
        <v>0</v>
      </c>
      <c r="I236" s="79">
        <v>0</v>
      </c>
      <c r="J236" s="79">
        <v>0</v>
      </c>
      <c r="K236" s="79">
        <v>0</v>
      </c>
      <c r="L236" s="79">
        <v>0</v>
      </c>
      <c r="M236" s="79">
        <v>0</v>
      </c>
      <c r="N236" s="79">
        <v>0</v>
      </c>
      <c r="O236" s="79">
        <v>0</v>
      </c>
      <c r="P236" s="79">
        <v>0</v>
      </c>
      <c r="Q236" s="79">
        <v>0</v>
      </c>
      <c r="R236" s="79">
        <v>0</v>
      </c>
      <c r="S236" s="79">
        <v>0</v>
      </c>
      <c r="T236" s="79">
        <v>0</v>
      </c>
      <c r="U236" s="79">
        <v>0</v>
      </c>
      <c r="V236" s="79">
        <v>0</v>
      </c>
      <c r="W236" s="79">
        <v>0</v>
      </c>
      <c r="X236" s="79">
        <v>0</v>
      </c>
      <c r="Y236" s="79">
        <v>0</v>
      </c>
      <c r="Z236" s="79">
        <v>0</v>
      </c>
      <c r="AA236" s="79">
        <v>0</v>
      </c>
      <c r="AB236" s="79">
        <v>0</v>
      </c>
      <c r="AC236" s="79">
        <v>0</v>
      </c>
      <c r="AD236" s="79">
        <v>0</v>
      </c>
      <c r="AE236" s="79">
        <v>0</v>
      </c>
      <c r="AF236" s="79">
        <v>0</v>
      </c>
      <c r="AG236" s="79">
        <v>0</v>
      </c>
      <c r="AH236" s="79">
        <v>0</v>
      </c>
      <c r="AI236" s="79">
        <v>0</v>
      </c>
      <c r="AJ236" s="79">
        <v>0</v>
      </c>
      <c r="AK236" s="79">
        <v>0</v>
      </c>
      <c r="AL236" s="79">
        <v>0</v>
      </c>
      <c r="AM236" s="79">
        <f t="shared" si="3"/>
        <v>0</v>
      </c>
      <c r="AP236" s="45"/>
    </row>
    <row r="237" spans="1:42" ht="33" customHeight="1">
      <c r="A237" s="54">
        <v>1105</v>
      </c>
      <c r="B237" s="55" t="s">
        <v>219</v>
      </c>
      <c r="C237" s="80" t="s">
        <v>682</v>
      </c>
      <c r="D237" s="79">
        <v>0</v>
      </c>
      <c r="E237" s="79">
        <v>0</v>
      </c>
      <c r="F237" s="79">
        <v>0</v>
      </c>
      <c r="G237" s="79">
        <v>0</v>
      </c>
      <c r="H237" s="79">
        <v>0</v>
      </c>
      <c r="I237" s="79">
        <v>0</v>
      </c>
      <c r="J237" s="79">
        <v>0</v>
      </c>
      <c r="K237" s="79">
        <v>0</v>
      </c>
      <c r="L237" s="79">
        <v>0</v>
      </c>
      <c r="M237" s="79">
        <v>0</v>
      </c>
      <c r="N237" s="79">
        <v>0</v>
      </c>
      <c r="O237" s="79">
        <v>0</v>
      </c>
      <c r="P237" s="79">
        <v>0</v>
      </c>
      <c r="Q237" s="79">
        <v>0</v>
      </c>
      <c r="R237" s="79">
        <v>0</v>
      </c>
      <c r="S237" s="79">
        <v>0</v>
      </c>
      <c r="T237" s="79">
        <v>0</v>
      </c>
      <c r="U237" s="79">
        <v>0</v>
      </c>
      <c r="V237" s="79">
        <v>0</v>
      </c>
      <c r="W237" s="79">
        <v>0</v>
      </c>
      <c r="X237" s="79">
        <v>0</v>
      </c>
      <c r="Y237" s="79">
        <v>0</v>
      </c>
      <c r="Z237" s="79">
        <v>0</v>
      </c>
      <c r="AA237" s="79">
        <v>0</v>
      </c>
      <c r="AB237" s="79">
        <v>0</v>
      </c>
      <c r="AC237" s="79">
        <v>0</v>
      </c>
      <c r="AD237" s="79">
        <v>0</v>
      </c>
      <c r="AE237" s="79">
        <v>0</v>
      </c>
      <c r="AF237" s="79">
        <v>0</v>
      </c>
      <c r="AG237" s="79">
        <v>0</v>
      </c>
      <c r="AH237" s="79">
        <v>0</v>
      </c>
      <c r="AI237" s="79">
        <v>0</v>
      </c>
      <c r="AJ237" s="79">
        <v>0</v>
      </c>
      <c r="AK237" s="79">
        <v>0</v>
      </c>
      <c r="AL237" s="79">
        <v>0</v>
      </c>
      <c r="AM237" s="79">
        <f t="shared" si="3"/>
        <v>0</v>
      </c>
      <c r="AP237" s="45"/>
    </row>
    <row r="238" spans="1:42" ht="33" customHeight="1">
      <c r="A238" s="54">
        <v>1106</v>
      </c>
      <c r="B238" s="55" t="s">
        <v>220</v>
      </c>
      <c r="C238" s="80" t="s">
        <v>682</v>
      </c>
      <c r="D238" s="79">
        <v>0</v>
      </c>
      <c r="E238" s="79">
        <v>0</v>
      </c>
      <c r="F238" s="79">
        <v>0</v>
      </c>
      <c r="G238" s="79">
        <v>0</v>
      </c>
      <c r="H238" s="79">
        <v>0</v>
      </c>
      <c r="I238" s="79">
        <v>0</v>
      </c>
      <c r="J238" s="79">
        <v>0</v>
      </c>
      <c r="K238" s="79">
        <v>0</v>
      </c>
      <c r="L238" s="79">
        <v>0</v>
      </c>
      <c r="M238" s="79">
        <v>0</v>
      </c>
      <c r="N238" s="79">
        <v>0</v>
      </c>
      <c r="O238" s="79">
        <v>0</v>
      </c>
      <c r="P238" s="79">
        <v>0</v>
      </c>
      <c r="Q238" s="79">
        <v>0</v>
      </c>
      <c r="R238" s="79">
        <v>0</v>
      </c>
      <c r="S238" s="79">
        <v>0</v>
      </c>
      <c r="T238" s="79">
        <v>0</v>
      </c>
      <c r="U238" s="79">
        <v>0</v>
      </c>
      <c r="V238" s="79">
        <v>0</v>
      </c>
      <c r="W238" s="79">
        <v>0</v>
      </c>
      <c r="X238" s="79">
        <v>0</v>
      </c>
      <c r="Y238" s="79">
        <v>0</v>
      </c>
      <c r="Z238" s="79">
        <v>0</v>
      </c>
      <c r="AA238" s="79">
        <v>0</v>
      </c>
      <c r="AB238" s="79">
        <v>0</v>
      </c>
      <c r="AC238" s="79">
        <v>0</v>
      </c>
      <c r="AD238" s="79">
        <v>0</v>
      </c>
      <c r="AE238" s="79">
        <v>0</v>
      </c>
      <c r="AF238" s="79">
        <v>0</v>
      </c>
      <c r="AG238" s="79">
        <v>0</v>
      </c>
      <c r="AH238" s="79">
        <v>0</v>
      </c>
      <c r="AI238" s="79">
        <v>0</v>
      </c>
      <c r="AJ238" s="79">
        <v>0</v>
      </c>
      <c r="AK238" s="79">
        <v>0</v>
      </c>
      <c r="AL238" s="79">
        <v>0</v>
      </c>
      <c r="AM238" s="79">
        <f t="shared" si="3"/>
        <v>0</v>
      </c>
      <c r="AP238" s="45"/>
    </row>
    <row r="239" spans="1:42" ht="33" customHeight="1">
      <c r="A239" s="54">
        <v>1107</v>
      </c>
      <c r="B239" s="55" t="s">
        <v>221</v>
      </c>
      <c r="C239" s="80" t="s">
        <v>682</v>
      </c>
      <c r="D239" s="79">
        <v>0</v>
      </c>
      <c r="E239" s="79">
        <v>0</v>
      </c>
      <c r="F239" s="79">
        <v>0</v>
      </c>
      <c r="G239" s="79">
        <v>0</v>
      </c>
      <c r="H239" s="79">
        <v>0</v>
      </c>
      <c r="I239" s="79">
        <v>0</v>
      </c>
      <c r="J239" s="79">
        <v>0</v>
      </c>
      <c r="K239" s="79">
        <v>0</v>
      </c>
      <c r="L239" s="79">
        <v>0</v>
      </c>
      <c r="M239" s="79">
        <v>0</v>
      </c>
      <c r="N239" s="79">
        <v>0</v>
      </c>
      <c r="O239" s="79">
        <v>0</v>
      </c>
      <c r="P239" s="79">
        <v>0</v>
      </c>
      <c r="Q239" s="79">
        <v>0</v>
      </c>
      <c r="R239" s="79">
        <v>0</v>
      </c>
      <c r="S239" s="79">
        <v>0</v>
      </c>
      <c r="T239" s="79">
        <v>0</v>
      </c>
      <c r="U239" s="79">
        <v>0</v>
      </c>
      <c r="V239" s="79">
        <v>0</v>
      </c>
      <c r="W239" s="79">
        <v>0</v>
      </c>
      <c r="X239" s="79">
        <v>0</v>
      </c>
      <c r="Y239" s="79">
        <v>0</v>
      </c>
      <c r="Z239" s="79">
        <v>0</v>
      </c>
      <c r="AA239" s="79">
        <v>0</v>
      </c>
      <c r="AB239" s="79">
        <v>0</v>
      </c>
      <c r="AC239" s="79">
        <v>0</v>
      </c>
      <c r="AD239" s="79">
        <v>0</v>
      </c>
      <c r="AE239" s="79">
        <v>0</v>
      </c>
      <c r="AF239" s="79">
        <v>0</v>
      </c>
      <c r="AG239" s="79">
        <v>0</v>
      </c>
      <c r="AH239" s="79">
        <v>0</v>
      </c>
      <c r="AI239" s="79">
        <v>0</v>
      </c>
      <c r="AJ239" s="79">
        <v>0</v>
      </c>
      <c r="AK239" s="79">
        <v>0</v>
      </c>
      <c r="AL239" s="79">
        <v>0</v>
      </c>
      <c r="AM239" s="79">
        <f t="shared" si="3"/>
        <v>0</v>
      </c>
      <c r="AP239" s="45"/>
    </row>
    <row r="240" spans="1:42" ht="33" customHeight="1">
      <c r="A240" s="54">
        <v>1108</v>
      </c>
      <c r="B240" s="55" t="s">
        <v>222</v>
      </c>
      <c r="C240" s="80" t="s">
        <v>682</v>
      </c>
      <c r="D240" s="79">
        <v>0</v>
      </c>
      <c r="E240" s="79">
        <v>0</v>
      </c>
      <c r="F240" s="79">
        <v>0</v>
      </c>
      <c r="G240" s="79">
        <v>0</v>
      </c>
      <c r="H240" s="79">
        <v>0</v>
      </c>
      <c r="I240" s="79">
        <v>0</v>
      </c>
      <c r="J240" s="79">
        <v>0</v>
      </c>
      <c r="K240" s="79">
        <v>0</v>
      </c>
      <c r="L240" s="79">
        <v>0</v>
      </c>
      <c r="M240" s="79">
        <v>0</v>
      </c>
      <c r="N240" s="79">
        <v>0</v>
      </c>
      <c r="O240" s="79">
        <v>0</v>
      </c>
      <c r="P240" s="79">
        <v>0</v>
      </c>
      <c r="Q240" s="79">
        <v>0</v>
      </c>
      <c r="R240" s="79">
        <v>0</v>
      </c>
      <c r="S240" s="79">
        <v>0</v>
      </c>
      <c r="T240" s="79">
        <v>0</v>
      </c>
      <c r="U240" s="79">
        <v>0</v>
      </c>
      <c r="V240" s="79">
        <v>0</v>
      </c>
      <c r="W240" s="79">
        <v>0</v>
      </c>
      <c r="X240" s="79">
        <v>0</v>
      </c>
      <c r="Y240" s="79">
        <v>0</v>
      </c>
      <c r="Z240" s="79">
        <v>0</v>
      </c>
      <c r="AA240" s="79">
        <v>0</v>
      </c>
      <c r="AB240" s="79">
        <v>0</v>
      </c>
      <c r="AC240" s="79">
        <v>0</v>
      </c>
      <c r="AD240" s="79">
        <v>0</v>
      </c>
      <c r="AE240" s="79">
        <v>0</v>
      </c>
      <c r="AF240" s="79">
        <v>0</v>
      </c>
      <c r="AG240" s="79">
        <v>0</v>
      </c>
      <c r="AH240" s="79">
        <v>0</v>
      </c>
      <c r="AI240" s="79">
        <v>0</v>
      </c>
      <c r="AJ240" s="79">
        <v>0</v>
      </c>
      <c r="AK240" s="79">
        <v>0</v>
      </c>
      <c r="AL240" s="79">
        <v>0</v>
      </c>
      <c r="AM240" s="79">
        <f t="shared" si="3"/>
        <v>0</v>
      </c>
      <c r="AP240" s="45"/>
    </row>
    <row r="241" spans="1:42" ht="33" customHeight="1">
      <c r="A241" s="54">
        <v>1109</v>
      </c>
      <c r="B241" s="55" t="s">
        <v>223</v>
      </c>
      <c r="C241" s="80" t="s">
        <v>682</v>
      </c>
      <c r="D241" s="79">
        <v>0</v>
      </c>
      <c r="E241" s="79">
        <v>0</v>
      </c>
      <c r="F241" s="79">
        <v>0</v>
      </c>
      <c r="G241" s="79">
        <v>0</v>
      </c>
      <c r="H241" s="79">
        <v>0</v>
      </c>
      <c r="I241" s="79">
        <v>0</v>
      </c>
      <c r="J241" s="79">
        <v>0</v>
      </c>
      <c r="K241" s="79">
        <v>0</v>
      </c>
      <c r="L241" s="79">
        <v>0</v>
      </c>
      <c r="M241" s="79">
        <v>0</v>
      </c>
      <c r="N241" s="79">
        <v>0</v>
      </c>
      <c r="O241" s="79">
        <v>0</v>
      </c>
      <c r="P241" s="79">
        <v>0</v>
      </c>
      <c r="Q241" s="79">
        <v>0</v>
      </c>
      <c r="R241" s="79">
        <v>0</v>
      </c>
      <c r="S241" s="79">
        <v>0</v>
      </c>
      <c r="T241" s="79">
        <v>0</v>
      </c>
      <c r="U241" s="79">
        <v>0</v>
      </c>
      <c r="V241" s="79">
        <v>0</v>
      </c>
      <c r="W241" s="79">
        <v>0</v>
      </c>
      <c r="X241" s="79">
        <v>0</v>
      </c>
      <c r="Y241" s="79">
        <v>0</v>
      </c>
      <c r="Z241" s="79">
        <v>0</v>
      </c>
      <c r="AA241" s="79">
        <v>0</v>
      </c>
      <c r="AB241" s="79">
        <v>0</v>
      </c>
      <c r="AC241" s="79">
        <v>0</v>
      </c>
      <c r="AD241" s="79">
        <v>0</v>
      </c>
      <c r="AE241" s="79">
        <v>0</v>
      </c>
      <c r="AF241" s="79">
        <v>0</v>
      </c>
      <c r="AG241" s="79">
        <v>0</v>
      </c>
      <c r="AH241" s="79">
        <v>0</v>
      </c>
      <c r="AI241" s="79">
        <v>0</v>
      </c>
      <c r="AJ241" s="79">
        <v>0</v>
      </c>
      <c r="AK241" s="79">
        <v>0</v>
      </c>
      <c r="AL241" s="79">
        <v>0</v>
      </c>
      <c r="AM241" s="79">
        <f t="shared" si="3"/>
        <v>0</v>
      </c>
      <c r="AP241" s="45"/>
    </row>
    <row r="242" spans="1:42" ht="33" customHeight="1">
      <c r="A242" s="54">
        <v>1110</v>
      </c>
      <c r="B242" s="55" t="s">
        <v>224</v>
      </c>
      <c r="C242" s="80" t="s">
        <v>682</v>
      </c>
      <c r="D242" s="79">
        <v>0</v>
      </c>
      <c r="E242" s="79">
        <v>0</v>
      </c>
      <c r="F242" s="79">
        <v>0</v>
      </c>
      <c r="G242" s="79">
        <v>0</v>
      </c>
      <c r="H242" s="79">
        <v>0</v>
      </c>
      <c r="I242" s="79">
        <v>0</v>
      </c>
      <c r="J242" s="79">
        <v>0</v>
      </c>
      <c r="K242" s="79">
        <v>0</v>
      </c>
      <c r="L242" s="79">
        <v>0</v>
      </c>
      <c r="M242" s="79">
        <v>0</v>
      </c>
      <c r="N242" s="79">
        <v>0</v>
      </c>
      <c r="O242" s="79">
        <v>0</v>
      </c>
      <c r="P242" s="79">
        <v>0</v>
      </c>
      <c r="Q242" s="79">
        <v>0</v>
      </c>
      <c r="R242" s="79">
        <v>0</v>
      </c>
      <c r="S242" s="79">
        <v>0</v>
      </c>
      <c r="T242" s="79">
        <v>0</v>
      </c>
      <c r="U242" s="79">
        <v>0</v>
      </c>
      <c r="V242" s="79">
        <v>0</v>
      </c>
      <c r="W242" s="79">
        <v>0</v>
      </c>
      <c r="X242" s="79">
        <v>0</v>
      </c>
      <c r="Y242" s="79">
        <v>0</v>
      </c>
      <c r="Z242" s="79">
        <v>0</v>
      </c>
      <c r="AA242" s="79">
        <v>0</v>
      </c>
      <c r="AB242" s="79">
        <v>0</v>
      </c>
      <c r="AC242" s="79">
        <v>0</v>
      </c>
      <c r="AD242" s="79">
        <v>0</v>
      </c>
      <c r="AE242" s="79">
        <v>0</v>
      </c>
      <c r="AF242" s="79">
        <v>0</v>
      </c>
      <c r="AG242" s="79">
        <v>0</v>
      </c>
      <c r="AH242" s="79">
        <v>0</v>
      </c>
      <c r="AI242" s="79">
        <v>0</v>
      </c>
      <c r="AJ242" s="79">
        <v>0</v>
      </c>
      <c r="AK242" s="79">
        <v>0</v>
      </c>
      <c r="AL242" s="79">
        <v>0</v>
      </c>
      <c r="AM242" s="79">
        <f t="shared" si="3"/>
        <v>0</v>
      </c>
      <c r="AP242" s="45"/>
    </row>
    <row r="243" spans="1:42" ht="33" customHeight="1">
      <c r="A243" s="54">
        <v>1111</v>
      </c>
      <c r="B243" s="55" t="s">
        <v>225</v>
      </c>
      <c r="C243" s="56" t="s">
        <v>682</v>
      </c>
      <c r="D243" s="79">
        <v>0</v>
      </c>
      <c r="E243" s="79">
        <v>0</v>
      </c>
      <c r="F243" s="79">
        <v>0</v>
      </c>
      <c r="G243" s="79">
        <v>0</v>
      </c>
      <c r="H243" s="79">
        <v>0</v>
      </c>
      <c r="I243" s="79">
        <v>0</v>
      </c>
      <c r="J243" s="79">
        <v>0</v>
      </c>
      <c r="K243" s="79">
        <v>0</v>
      </c>
      <c r="L243" s="79">
        <v>0</v>
      </c>
      <c r="M243" s="79">
        <v>0</v>
      </c>
      <c r="N243" s="79">
        <v>0</v>
      </c>
      <c r="O243" s="79">
        <v>0</v>
      </c>
      <c r="P243" s="79">
        <v>0</v>
      </c>
      <c r="Q243" s="79">
        <v>0</v>
      </c>
      <c r="R243" s="79">
        <v>0</v>
      </c>
      <c r="S243" s="79">
        <v>0</v>
      </c>
      <c r="T243" s="79">
        <v>0</v>
      </c>
      <c r="U243" s="79">
        <v>0</v>
      </c>
      <c r="V243" s="79">
        <v>0</v>
      </c>
      <c r="W243" s="79">
        <v>0</v>
      </c>
      <c r="X243" s="79">
        <v>0</v>
      </c>
      <c r="Y243" s="79">
        <v>0</v>
      </c>
      <c r="Z243" s="79">
        <v>0</v>
      </c>
      <c r="AA243" s="79">
        <v>0</v>
      </c>
      <c r="AB243" s="79">
        <v>0</v>
      </c>
      <c r="AC243" s="79">
        <v>0</v>
      </c>
      <c r="AD243" s="79">
        <v>0</v>
      </c>
      <c r="AE243" s="79">
        <v>0</v>
      </c>
      <c r="AF243" s="79">
        <v>0</v>
      </c>
      <c r="AG243" s="79">
        <v>0</v>
      </c>
      <c r="AH243" s="79">
        <v>0</v>
      </c>
      <c r="AI243" s="79">
        <v>0</v>
      </c>
      <c r="AJ243" s="79">
        <v>0</v>
      </c>
      <c r="AK243" s="79">
        <v>0</v>
      </c>
      <c r="AL243" s="79">
        <v>0</v>
      </c>
      <c r="AM243" s="79">
        <f t="shared" si="3"/>
        <v>0</v>
      </c>
      <c r="AP243" s="45"/>
    </row>
    <row r="244" spans="1:42" ht="33" customHeight="1">
      <c r="A244" s="54">
        <v>1112</v>
      </c>
      <c r="B244" s="55" t="s">
        <v>226</v>
      </c>
      <c r="C244" s="56" t="s">
        <v>682</v>
      </c>
      <c r="D244" s="79">
        <v>0</v>
      </c>
      <c r="E244" s="79">
        <v>0</v>
      </c>
      <c r="F244" s="79">
        <v>0</v>
      </c>
      <c r="G244" s="79">
        <v>0</v>
      </c>
      <c r="H244" s="79">
        <v>0</v>
      </c>
      <c r="I244" s="79">
        <v>0</v>
      </c>
      <c r="J244" s="79">
        <v>0</v>
      </c>
      <c r="K244" s="79">
        <v>0</v>
      </c>
      <c r="L244" s="79">
        <v>0</v>
      </c>
      <c r="M244" s="79">
        <v>0</v>
      </c>
      <c r="N244" s="79">
        <v>0</v>
      </c>
      <c r="O244" s="79">
        <v>0</v>
      </c>
      <c r="P244" s="79">
        <v>0</v>
      </c>
      <c r="Q244" s="79">
        <v>0</v>
      </c>
      <c r="R244" s="79">
        <v>0</v>
      </c>
      <c r="S244" s="79">
        <v>0</v>
      </c>
      <c r="T244" s="79">
        <v>0</v>
      </c>
      <c r="U244" s="79">
        <v>0</v>
      </c>
      <c r="V244" s="79">
        <v>0</v>
      </c>
      <c r="W244" s="79">
        <v>0</v>
      </c>
      <c r="X244" s="79">
        <v>0</v>
      </c>
      <c r="Y244" s="79">
        <v>0</v>
      </c>
      <c r="Z244" s="79">
        <v>0</v>
      </c>
      <c r="AA244" s="79">
        <v>0</v>
      </c>
      <c r="AB244" s="79">
        <v>0</v>
      </c>
      <c r="AC244" s="79">
        <v>0</v>
      </c>
      <c r="AD244" s="79">
        <v>0</v>
      </c>
      <c r="AE244" s="79">
        <v>0</v>
      </c>
      <c r="AF244" s="79">
        <v>0</v>
      </c>
      <c r="AG244" s="79">
        <v>0</v>
      </c>
      <c r="AH244" s="79">
        <v>0</v>
      </c>
      <c r="AI244" s="79">
        <v>0</v>
      </c>
      <c r="AJ244" s="79">
        <v>0</v>
      </c>
      <c r="AK244" s="79">
        <v>0</v>
      </c>
      <c r="AL244" s="79">
        <v>0</v>
      </c>
      <c r="AM244" s="79">
        <f t="shared" si="3"/>
        <v>0</v>
      </c>
      <c r="AP244" s="45"/>
    </row>
    <row r="245" spans="1:42" ht="33" customHeight="1">
      <c r="A245" s="54">
        <v>1113</v>
      </c>
      <c r="B245" s="55" t="s">
        <v>227</v>
      </c>
      <c r="C245" s="80" t="s">
        <v>682</v>
      </c>
      <c r="D245" s="79">
        <v>0</v>
      </c>
      <c r="E245" s="79">
        <v>0</v>
      </c>
      <c r="F245" s="79">
        <v>0</v>
      </c>
      <c r="G245" s="79">
        <v>0</v>
      </c>
      <c r="H245" s="79">
        <v>0</v>
      </c>
      <c r="I245" s="79">
        <v>0</v>
      </c>
      <c r="J245" s="79">
        <v>0</v>
      </c>
      <c r="K245" s="79">
        <v>0</v>
      </c>
      <c r="L245" s="79">
        <v>0</v>
      </c>
      <c r="M245" s="79">
        <v>0</v>
      </c>
      <c r="N245" s="79">
        <v>0</v>
      </c>
      <c r="O245" s="79">
        <v>0</v>
      </c>
      <c r="P245" s="79">
        <v>0</v>
      </c>
      <c r="Q245" s="79">
        <v>0</v>
      </c>
      <c r="R245" s="79">
        <v>0</v>
      </c>
      <c r="S245" s="79">
        <v>0</v>
      </c>
      <c r="T245" s="79">
        <v>0</v>
      </c>
      <c r="U245" s="79">
        <v>0</v>
      </c>
      <c r="V245" s="79">
        <v>0</v>
      </c>
      <c r="W245" s="79">
        <v>0</v>
      </c>
      <c r="X245" s="79">
        <v>0</v>
      </c>
      <c r="Y245" s="79">
        <v>0</v>
      </c>
      <c r="Z245" s="79">
        <v>0</v>
      </c>
      <c r="AA245" s="79">
        <v>0</v>
      </c>
      <c r="AB245" s="79">
        <v>0</v>
      </c>
      <c r="AC245" s="79">
        <v>0</v>
      </c>
      <c r="AD245" s="79">
        <v>0</v>
      </c>
      <c r="AE245" s="79">
        <v>0</v>
      </c>
      <c r="AF245" s="79">
        <v>0</v>
      </c>
      <c r="AG245" s="79">
        <v>0</v>
      </c>
      <c r="AH245" s="79">
        <v>0</v>
      </c>
      <c r="AI245" s="79">
        <v>0</v>
      </c>
      <c r="AJ245" s="79">
        <v>0</v>
      </c>
      <c r="AK245" s="79">
        <v>0</v>
      </c>
      <c r="AL245" s="79">
        <v>0</v>
      </c>
      <c r="AM245" s="79">
        <f t="shared" si="3"/>
        <v>0</v>
      </c>
      <c r="AP245" s="45"/>
    </row>
    <row r="246" spans="1:42" ht="33" customHeight="1">
      <c r="A246" s="54">
        <v>1114</v>
      </c>
      <c r="B246" s="55" t="s">
        <v>1392</v>
      </c>
      <c r="C246" s="56" t="s">
        <v>682</v>
      </c>
      <c r="D246" s="79">
        <v>0</v>
      </c>
      <c r="E246" s="79">
        <v>0</v>
      </c>
      <c r="F246" s="79">
        <v>0</v>
      </c>
      <c r="G246" s="79">
        <v>0</v>
      </c>
      <c r="H246" s="79">
        <v>0</v>
      </c>
      <c r="I246" s="79">
        <v>0</v>
      </c>
      <c r="J246" s="79">
        <v>0</v>
      </c>
      <c r="K246" s="79">
        <v>0</v>
      </c>
      <c r="L246" s="79">
        <v>0</v>
      </c>
      <c r="M246" s="79">
        <v>0</v>
      </c>
      <c r="N246" s="79">
        <v>0</v>
      </c>
      <c r="O246" s="79">
        <v>0</v>
      </c>
      <c r="P246" s="79">
        <v>0</v>
      </c>
      <c r="Q246" s="79">
        <v>0</v>
      </c>
      <c r="R246" s="79">
        <v>0</v>
      </c>
      <c r="S246" s="79">
        <v>0</v>
      </c>
      <c r="T246" s="79">
        <v>0</v>
      </c>
      <c r="U246" s="79">
        <v>0</v>
      </c>
      <c r="V246" s="79">
        <v>0</v>
      </c>
      <c r="W246" s="79">
        <v>0</v>
      </c>
      <c r="X246" s="79">
        <v>0</v>
      </c>
      <c r="Y246" s="79">
        <v>0</v>
      </c>
      <c r="Z246" s="79">
        <v>0</v>
      </c>
      <c r="AA246" s="79">
        <v>0</v>
      </c>
      <c r="AB246" s="79">
        <v>0</v>
      </c>
      <c r="AC246" s="79">
        <v>0</v>
      </c>
      <c r="AD246" s="79">
        <v>0</v>
      </c>
      <c r="AE246" s="79">
        <v>0</v>
      </c>
      <c r="AF246" s="79">
        <v>0</v>
      </c>
      <c r="AG246" s="79">
        <v>0</v>
      </c>
      <c r="AH246" s="79">
        <v>0</v>
      </c>
      <c r="AI246" s="79">
        <v>0</v>
      </c>
      <c r="AJ246" s="79">
        <v>0</v>
      </c>
      <c r="AK246" s="79">
        <v>0</v>
      </c>
      <c r="AL246" s="79">
        <v>0</v>
      </c>
      <c r="AM246" s="79">
        <f t="shared" si="3"/>
        <v>0</v>
      </c>
      <c r="AP246" s="45"/>
    </row>
    <row r="247" spans="1:42" ht="33" customHeight="1">
      <c r="A247" s="54">
        <v>1115</v>
      </c>
      <c r="B247" s="55" t="s">
        <v>228</v>
      </c>
      <c r="C247" s="80" t="s">
        <v>682</v>
      </c>
      <c r="D247" s="79">
        <v>0</v>
      </c>
      <c r="E247" s="79">
        <v>0</v>
      </c>
      <c r="F247" s="79">
        <v>0</v>
      </c>
      <c r="G247" s="79">
        <v>0</v>
      </c>
      <c r="H247" s="79">
        <v>0</v>
      </c>
      <c r="I247" s="79">
        <v>0</v>
      </c>
      <c r="J247" s="79">
        <v>0</v>
      </c>
      <c r="K247" s="79">
        <v>0</v>
      </c>
      <c r="L247" s="79">
        <v>0</v>
      </c>
      <c r="M247" s="79">
        <v>0</v>
      </c>
      <c r="N247" s="79">
        <v>0</v>
      </c>
      <c r="O247" s="79">
        <v>0</v>
      </c>
      <c r="P247" s="79">
        <v>0</v>
      </c>
      <c r="Q247" s="79">
        <v>0</v>
      </c>
      <c r="R247" s="79">
        <v>0</v>
      </c>
      <c r="S247" s="79">
        <v>0</v>
      </c>
      <c r="T247" s="79">
        <v>0</v>
      </c>
      <c r="U247" s="79">
        <v>0</v>
      </c>
      <c r="V247" s="79">
        <v>0</v>
      </c>
      <c r="W247" s="79">
        <v>0</v>
      </c>
      <c r="X247" s="79">
        <v>0</v>
      </c>
      <c r="Y247" s="79">
        <v>0</v>
      </c>
      <c r="Z247" s="79">
        <v>0</v>
      </c>
      <c r="AA247" s="79">
        <v>0</v>
      </c>
      <c r="AB247" s="79">
        <v>0</v>
      </c>
      <c r="AC247" s="79">
        <v>0</v>
      </c>
      <c r="AD247" s="79">
        <v>0</v>
      </c>
      <c r="AE247" s="79">
        <v>0</v>
      </c>
      <c r="AF247" s="79">
        <v>0</v>
      </c>
      <c r="AG247" s="79">
        <v>0</v>
      </c>
      <c r="AH247" s="79">
        <v>0</v>
      </c>
      <c r="AI247" s="79">
        <v>0</v>
      </c>
      <c r="AJ247" s="79">
        <v>0</v>
      </c>
      <c r="AK247" s="79">
        <v>0</v>
      </c>
      <c r="AL247" s="79">
        <v>0</v>
      </c>
      <c r="AM247" s="79">
        <f t="shared" si="3"/>
        <v>0</v>
      </c>
      <c r="AP247" s="45"/>
    </row>
    <row r="248" spans="1:42" ht="33" customHeight="1">
      <c r="A248" s="54">
        <v>1116</v>
      </c>
      <c r="B248" s="55" t="s">
        <v>229</v>
      </c>
      <c r="C248" s="80" t="s">
        <v>682</v>
      </c>
      <c r="D248" s="79">
        <v>0</v>
      </c>
      <c r="E248" s="79">
        <v>0</v>
      </c>
      <c r="F248" s="79">
        <v>0</v>
      </c>
      <c r="G248" s="79">
        <v>0</v>
      </c>
      <c r="H248" s="79">
        <v>0</v>
      </c>
      <c r="I248" s="79">
        <v>0</v>
      </c>
      <c r="J248" s="79">
        <v>0</v>
      </c>
      <c r="K248" s="79">
        <v>0</v>
      </c>
      <c r="L248" s="79">
        <v>0</v>
      </c>
      <c r="M248" s="79">
        <v>0</v>
      </c>
      <c r="N248" s="79">
        <v>0</v>
      </c>
      <c r="O248" s="79">
        <v>0</v>
      </c>
      <c r="P248" s="79">
        <v>0</v>
      </c>
      <c r="Q248" s="79">
        <v>0</v>
      </c>
      <c r="R248" s="79">
        <v>0</v>
      </c>
      <c r="S248" s="79">
        <v>0</v>
      </c>
      <c r="T248" s="79">
        <v>0</v>
      </c>
      <c r="U248" s="79">
        <v>0</v>
      </c>
      <c r="V248" s="79">
        <v>0</v>
      </c>
      <c r="W248" s="79">
        <v>0</v>
      </c>
      <c r="X248" s="79">
        <v>0</v>
      </c>
      <c r="Y248" s="79">
        <v>0</v>
      </c>
      <c r="Z248" s="79">
        <v>0</v>
      </c>
      <c r="AA248" s="79">
        <v>0</v>
      </c>
      <c r="AB248" s="79">
        <v>0</v>
      </c>
      <c r="AC248" s="79">
        <v>0</v>
      </c>
      <c r="AD248" s="79">
        <v>0</v>
      </c>
      <c r="AE248" s="79">
        <v>0</v>
      </c>
      <c r="AF248" s="79">
        <v>0</v>
      </c>
      <c r="AG248" s="79">
        <v>0</v>
      </c>
      <c r="AH248" s="79">
        <v>0</v>
      </c>
      <c r="AI248" s="79">
        <v>0</v>
      </c>
      <c r="AJ248" s="79">
        <v>0</v>
      </c>
      <c r="AK248" s="79">
        <v>0</v>
      </c>
      <c r="AL248" s="79">
        <v>0</v>
      </c>
      <c r="AM248" s="79">
        <f t="shared" si="3"/>
        <v>0</v>
      </c>
      <c r="AP248" s="45"/>
    </row>
    <row r="249" spans="1:42" ht="33" customHeight="1">
      <c r="A249" s="54">
        <v>1117</v>
      </c>
      <c r="B249" s="55" t="s">
        <v>230</v>
      </c>
      <c r="C249" s="80" t="s">
        <v>682</v>
      </c>
      <c r="D249" s="79">
        <v>0</v>
      </c>
      <c r="E249" s="79">
        <v>0</v>
      </c>
      <c r="F249" s="79">
        <v>0</v>
      </c>
      <c r="G249" s="79">
        <v>0</v>
      </c>
      <c r="H249" s="79">
        <v>0</v>
      </c>
      <c r="I249" s="79">
        <v>0</v>
      </c>
      <c r="J249" s="79">
        <v>0</v>
      </c>
      <c r="K249" s="79">
        <v>0</v>
      </c>
      <c r="L249" s="79">
        <v>0</v>
      </c>
      <c r="M249" s="79">
        <v>0</v>
      </c>
      <c r="N249" s="79">
        <v>0</v>
      </c>
      <c r="O249" s="79">
        <v>0</v>
      </c>
      <c r="P249" s="79">
        <v>0</v>
      </c>
      <c r="Q249" s="79">
        <v>0</v>
      </c>
      <c r="R249" s="79">
        <v>0</v>
      </c>
      <c r="S249" s="79">
        <v>0</v>
      </c>
      <c r="T249" s="79">
        <v>0</v>
      </c>
      <c r="U249" s="79">
        <v>0</v>
      </c>
      <c r="V249" s="79">
        <v>0</v>
      </c>
      <c r="W249" s="79">
        <v>0</v>
      </c>
      <c r="X249" s="79">
        <v>0</v>
      </c>
      <c r="Y249" s="79">
        <v>0</v>
      </c>
      <c r="Z249" s="79">
        <v>0</v>
      </c>
      <c r="AA249" s="79">
        <v>0</v>
      </c>
      <c r="AB249" s="79">
        <v>0</v>
      </c>
      <c r="AC249" s="79">
        <v>0</v>
      </c>
      <c r="AD249" s="79">
        <v>0</v>
      </c>
      <c r="AE249" s="79">
        <v>0</v>
      </c>
      <c r="AF249" s="79">
        <v>0</v>
      </c>
      <c r="AG249" s="79">
        <v>0</v>
      </c>
      <c r="AH249" s="79">
        <v>0</v>
      </c>
      <c r="AI249" s="79">
        <v>0</v>
      </c>
      <c r="AJ249" s="79">
        <v>0</v>
      </c>
      <c r="AK249" s="79">
        <v>0</v>
      </c>
      <c r="AL249" s="79">
        <v>0</v>
      </c>
      <c r="AM249" s="79">
        <f t="shared" si="3"/>
        <v>0</v>
      </c>
      <c r="AP249" s="45"/>
    </row>
    <row r="250" spans="1:42" ht="33" customHeight="1">
      <c r="A250" s="54">
        <v>1118</v>
      </c>
      <c r="B250" s="55" t="s">
        <v>231</v>
      </c>
      <c r="C250" s="80" t="s">
        <v>682</v>
      </c>
      <c r="D250" s="79">
        <v>0</v>
      </c>
      <c r="E250" s="79">
        <v>0</v>
      </c>
      <c r="F250" s="79">
        <v>0</v>
      </c>
      <c r="G250" s="79">
        <v>0</v>
      </c>
      <c r="H250" s="79">
        <v>0</v>
      </c>
      <c r="I250" s="79">
        <v>0</v>
      </c>
      <c r="J250" s="79">
        <v>0</v>
      </c>
      <c r="K250" s="79">
        <v>0</v>
      </c>
      <c r="L250" s="79">
        <v>0</v>
      </c>
      <c r="M250" s="79">
        <v>0</v>
      </c>
      <c r="N250" s="79">
        <v>0</v>
      </c>
      <c r="O250" s="79">
        <v>0</v>
      </c>
      <c r="P250" s="79">
        <v>0</v>
      </c>
      <c r="Q250" s="79">
        <v>0</v>
      </c>
      <c r="R250" s="79">
        <v>0</v>
      </c>
      <c r="S250" s="79">
        <v>0</v>
      </c>
      <c r="T250" s="79">
        <v>0</v>
      </c>
      <c r="U250" s="79">
        <v>0</v>
      </c>
      <c r="V250" s="79">
        <v>0</v>
      </c>
      <c r="W250" s="79">
        <v>0</v>
      </c>
      <c r="X250" s="79">
        <v>0</v>
      </c>
      <c r="Y250" s="79">
        <v>0</v>
      </c>
      <c r="Z250" s="79">
        <v>0</v>
      </c>
      <c r="AA250" s="79">
        <v>0</v>
      </c>
      <c r="AB250" s="79">
        <v>0</v>
      </c>
      <c r="AC250" s="79">
        <v>0</v>
      </c>
      <c r="AD250" s="79">
        <v>0</v>
      </c>
      <c r="AE250" s="79">
        <v>0</v>
      </c>
      <c r="AF250" s="79">
        <v>0</v>
      </c>
      <c r="AG250" s="79">
        <v>0</v>
      </c>
      <c r="AH250" s="79">
        <v>0</v>
      </c>
      <c r="AI250" s="79">
        <v>0</v>
      </c>
      <c r="AJ250" s="79">
        <v>0</v>
      </c>
      <c r="AK250" s="79">
        <v>0</v>
      </c>
      <c r="AL250" s="79">
        <v>0</v>
      </c>
      <c r="AM250" s="79">
        <f t="shared" si="3"/>
        <v>0</v>
      </c>
      <c r="AP250" s="45"/>
    </row>
    <row r="251" spans="1:42" ht="33" customHeight="1">
      <c r="A251" s="54">
        <v>1119</v>
      </c>
      <c r="B251" s="55" t="s">
        <v>232</v>
      </c>
      <c r="C251" s="80" t="s">
        <v>682</v>
      </c>
      <c r="D251" s="79">
        <v>0</v>
      </c>
      <c r="E251" s="79">
        <v>0</v>
      </c>
      <c r="F251" s="79">
        <v>0</v>
      </c>
      <c r="G251" s="79">
        <v>0</v>
      </c>
      <c r="H251" s="79">
        <v>0</v>
      </c>
      <c r="I251" s="79">
        <v>0</v>
      </c>
      <c r="J251" s="79">
        <v>0</v>
      </c>
      <c r="K251" s="79">
        <v>0</v>
      </c>
      <c r="L251" s="79">
        <v>0</v>
      </c>
      <c r="M251" s="79">
        <v>0</v>
      </c>
      <c r="N251" s="79">
        <v>0</v>
      </c>
      <c r="O251" s="79">
        <v>0</v>
      </c>
      <c r="P251" s="79">
        <v>0</v>
      </c>
      <c r="Q251" s="79">
        <v>0</v>
      </c>
      <c r="R251" s="79">
        <v>0</v>
      </c>
      <c r="S251" s="79">
        <v>0</v>
      </c>
      <c r="T251" s="79">
        <v>0</v>
      </c>
      <c r="U251" s="79">
        <v>0</v>
      </c>
      <c r="V251" s="79">
        <v>0</v>
      </c>
      <c r="W251" s="79">
        <v>0</v>
      </c>
      <c r="X251" s="79">
        <v>0</v>
      </c>
      <c r="Y251" s="79">
        <v>0</v>
      </c>
      <c r="Z251" s="79">
        <v>0</v>
      </c>
      <c r="AA251" s="79">
        <v>0</v>
      </c>
      <c r="AB251" s="79">
        <v>0</v>
      </c>
      <c r="AC251" s="79">
        <v>0</v>
      </c>
      <c r="AD251" s="79">
        <v>0</v>
      </c>
      <c r="AE251" s="79">
        <v>0</v>
      </c>
      <c r="AF251" s="79">
        <v>0</v>
      </c>
      <c r="AG251" s="79">
        <v>0</v>
      </c>
      <c r="AH251" s="79">
        <v>0</v>
      </c>
      <c r="AI251" s="79">
        <v>0</v>
      </c>
      <c r="AJ251" s="79">
        <v>0</v>
      </c>
      <c r="AK251" s="79">
        <v>0</v>
      </c>
      <c r="AL251" s="79">
        <v>0</v>
      </c>
      <c r="AM251" s="79">
        <f t="shared" si="3"/>
        <v>0</v>
      </c>
      <c r="AP251" s="45"/>
    </row>
    <row r="252" spans="1:42" ht="33" customHeight="1">
      <c r="A252" s="54">
        <v>1120</v>
      </c>
      <c r="B252" s="55" t="s">
        <v>233</v>
      </c>
      <c r="C252" s="80" t="s">
        <v>682</v>
      </c>
      <c r="D252" s="79">
        <v>0</v>
      </c>
      <c r="E252" s="79">
        <v>0</v>
      </c>
      <c r="F252" s="79">
        <v>0</v>
      </c>
      <c r="G252" s="79">
        <v>0</v>
      </c>
      <c r="H252" s="79">
        <v>0</v>
      </c>
      <c r="I252" s="79">
        <v>0</v>
      </c>
      <c r="J252" s="79">
        <v>0</v>
      </c>
      <c r="K252" s="79">
        <v>0</v>
      </c>
      <c r="L252" s="79">
        <v>0</v>
      </c>
      <c r="M252" s="79">
        <v>0</v>
      </c>
      <c r="N252" s="79">
        <v>0</v>
      </c>
      <c r="O252" s="79">
        <v>0</v>
      </c>
      <c r="P252" s="79">
        <v>0</v>
      </c>
      <c r="Q252" s="79">
        <v>0</v>
      </c>
      <c r="R252" s="79">
        <v>0</v>
      </c>
      <c r="S252" s="79">
        <v>0</v>
      </c>
      <c r="T252" s="79">
        <v>0</v>
      </c>
      <c r="U252" s="79">
        <v>0</v>
      </c>
      <c r="V252" s="79">
        <v>0</v>
      </c>
      <c r="W252" s="79">
        <v>0</v>
      </c>
      <c r="X252" s="79">
        <v>0</v>
      </c>
      <c r="Y252" s="79">
        <v>0</v>
      </c>
      <c r="Z252" s="79">
        <v>0</v>
      </c>
      <c r="AA252" s="79">
        <v>0</v>
      </c>
      <c r="AB252" s="79">
        <v>0</v>
      </c>
      <c r="AC252" s="79">
        <v>0</v>
      </c>
      <c r="AD252" s="79">
        <v>0</v>
      </c>
      <c r="AE252" s="79">
        <v>0</v>
      </c>
      <c r="AF252" s="79">
        <v>0</v>
      </c>
      <c r="AG252" s="79">
        <v>0</v>
      </c>
      <c r="AH252" s="79">
        <v>0</v>
      </c>
      <c r="AI252" s="79">
        <v>0</v>
      </c>
      <c r="AJ252" s="79">
        <v>0</v>
      </c>
      <c r="AK252" s="79">
        <v>0</v>
      </c>
      <c r="AL252" s="79">
        <v>0</v>
      </c>
      <c r="AM252" s="79">
        <f t="shared" si="3"/>
        <v>0</v>
      </c>
      <c r="AP252" s="45"/>
    </row>
    <row r="253" spans="1:42" ht="33" customHeight="1">
      <c r="A253" s="54">
        <v>1121</v>
      </c>
      <c r="B253" s="55" t="s">
        <v>234</v>
      </c>
      <c r="C253" s="80" t="s">
        <v>682</v>
      </c>
      <c r="D253" s="79">
        <v>0</v>
      </c>
      <c r="E253" s="79">
        <v>0</v>
      </c>
      <c r="F253" s="79">
        <v>0</v>
      </c>
      <c r="G253" s="79">
        <v>0</v>
      </c>
      <c r="H253" s="79">
        <v>0</v>
      </c>
      <c r="I253" s="79">
        <v>0</v>
      </c>
      <c r="J253" s="79">
        <v>0</v>
      </c>
      <c r="K253" s="79">
        <v>0</v>
      </c>
      <c r="L253" s="79">
        <v>0</v>
      </c>
      <c r="M253" s="79">
        <v>0</v>
      </c>
      <c r="N253" s="79">
        <v>0</v>
      </c>
      <c r="O253" s="79">
        <v>0</v>
      </c>
      <c r="P253" s="79">
        <v>0</v>
      </c>
      <c r="Q253" s="79">
        <v>0</v>
      </c>
      <c r="R253" s="79">
        <v>0</v>
      </c>
      <c r="S253" s="79">
        <v>0</v>
      </c>
      <c r="T253" s="79">
        <v>0</v>
      </c>
      <c r="U253" s="79">
        <v>0</v>
      </c>
      <c r="V253" s="79">
        <v>0</v>
      </c>
      <c r="W253" s="79">
        <v>0</v>
      </c>
      <c r="X253" s="79">
        <v>0</v>
      </c>
      <c r="Y253" s="79">
        <v>0</v>
      </c>
      <c r="Z253" s="79">
        <v>0</v>
      </c>
      <c r="AA253" s="79">
        <v>0</v>
      </c>
      <c r="AB253" s="79">
        <v>0</v>
      </c>
      <c r="AC253" s="79">
        <v>0</v>
      </c>
      <c r="AD253" s="79">
        <v>0</v>
      </c>
      <c r="AE253" s="79">
        <v>0</v>
      </c>
      <c r="AF253" s="79">
        <v>0</v>
      </c>
      <c r="AG253" s="79">
        <v>0</v>
      </c>
      <c r="AH253" s="79">
        <v>0</v>
      </c>
      <c r="AI253" s="79">
        <v>0</v>
      </c>
      <c r="AJ253" s="79">
        <v>0</v>
      </c>
      <c r="AK253" s="79">
        <v>0</v>
      </c>
      <c r="AL253" s="79">
        <v>0</v>
      </c>
      <c r="AM253" s="79">
        <f t="shared" si="3"/>
        <v>0</v>
      </c>
      <c r="AP253" s="45"/>
    </row>
    <row r="254" spans="1:42" ht="33" customHeight="1">
      <c r="A254" s="54">
        <v>1122</v>
      </c>
      <c r="B254" s="55" t="s">
        <v>235</v>
      </c>
      <c r="C254" s="80" t="s">
        <v>682</v>
      </c>
      <c r="D254" s="79">
        <v>0</v>
      </c>
      <c r="E254" s="79">
        <v>0</v>
      </c>
      <c r="F254" s="79">
        <v>0</v>
      </c>
      <c r="G254" s="79">
        <v>0</v>
      </c>
      <c r="H254" s="79">
        <v>0</v>
      </c>
      <c r="I254" s="79">
        <v>0</v>
      </c>
      <c r="J254" s="79">
        <v>0</v>
      </c>
      <c r="K254" s="79">
        <v>0</v>
      </c>
      <c r="L254" s="79">
        <v>0</v>
      </c>
      <c r="M254" s="79">
        <v>0</v>
      </c>
      <c r="N254" s="79">
        <v>0</v>
      </c>
      <c r="O254" s="79">
        <v>0</v>
      </c>
      <c r="P254" s="79">
        <v>0</v>
      </c>
      <c r="Q254" s="79">
        <v>0</v>
      </c>
      <c r="R254" s="79">
        <v>0</v>
      </c>
      <c r="S254" s="79">
        <v>0</v>
      </c>
      <c r="T254" s="79">
        <v>0</v>
      </c>
      <c r="U254" s="79">
        <v>0</v>
      </c>
      <c r="V254" s="79">
        <v>0</v>
      </c>
      <c r="W254" s="79">
        <v>0</v>
      </c>
      <c r="X254" s="79">
        <v>0</v>
      </c>
      <c r="Y254" s="79">
        <v>0</v>
      </c>
      <c r="Z254" s="79">
        <v>0</v>
      </c>
      <c r="AA254" s="79">
        <v>0</v>
      </c>
      <c r="AB254" s="79">
        <v>0</v>
      </c>
      <c r="AC254" s="79">
        <v>0</v>
      </c>
      <c r="AD254" s="79">
        <v>0</v>
      </c>
      <c r="AE254" s="79">
        <v>0</v>
      </c>
      <c r="AF254" s="79">
        <v>0</v>
      </c>
      <c r="AG254" s="79">
        <v>0</v>
      </c>
      <c r="AH254" s="79">
        <v>0</v>
      </c>
      <c r="AI254" s="79">
        <v>0</v>
      </c>
      <c r="AJ254" s="79">
        <v>0</v>
      </c>
      <c r="AK254" s="79">
        <v>0</v>
      </c>
      <c r="AL254" s="79">
        <v>0</v>
      </c>
      <c r="AM254" s="79">
        <f t="shared" si="3"/>
        <v>0</v>
      </c>
      <c r="AP254" s="45"/>
    </row>
    <row r="255" spans="1:42" ht="33" customHeight="1">
      <c r="A255" s="54">
        <v>1123</v>
      </c>
      <c r="B255" s="55" t="s">
        <v>236</v>
      </c>
      <c r="C255" s="80" t="s">
        <v>682</v>
      </c>
      <c r="D255" s="79">
        <v>0</v>
      </c>
      <c r="E255" s="79">
        <v>0</v>
      </c>
      <c r="F255" s="79">
        <v>0</v>
      </c>
      <c r="G255" s="79">
        <v>0</v>
      </c>
      <c r="H255" s="79">
        <v>0</v>
      </c>
      <c r="I255" s="79">
        <v>0</v>
      </c>
      <c r="J255" s="79">
        <v>0</v>
      </c>
      <c r="K255" s="79">
        <v>0</v>
      </c>
      <c r="L255" s="79">
        <v>0</v>
      </c>
      <c r="M255" s="79">
        <v>0</v>
      </c>
      <c r="N255" s="79">
        <v>0</v>
      </c>
      <c r="O255" s="79">
        <v>0</v>
      </c>
      <c r="P255" s="79">
        <v>0</v>
      </c>
      <c r="Q255" s="79">
        <v>0</v>
      </c>
      <c r="R255" s="79">
        <v>0</v>
      </c>
      <c r="S255" s="79">
        <v>0</v>
      </c>
      <c r="T255" s="79">
        <v>0</v>
      </c>
      <c r="U255" s="79">
        <v>0</v>
      </c>
      <c r="V255" s="79">
        <v>0</v>
      </c>
      <c r="W255" s="79">
        <v>0</v>
      </c>
      <c r="X255" s="79">
        <v>0</v>
      </c>
      <c r="Y255" s="79">
        <v>0</v>
      </c>
      <c r="Z255" s="79">
        <v>0</v>
      </c>
      <c r="AA255" s="79">
        <v>0</v>
      </c>
      <c r="AB255" s="79">
        <v>0</v>
      </c>
      <c r="AC255" s="79">
        <v>0</v>
      </c>
      <c r="AD255" s="79">
        <v>0</v>
      </c>
      <c r="AE255" s="79">
        <v>0</v>
      </c>
      <c r="AF255" s="79">
        <v>0</v>
      </c>
      <c r="AG255" s="79">
        <v>0</v>
      </c>
      <c r="AH255" s="79">
        <v>0</v>
      </c>
      <c r="AI255" s="79">
        <v>0</v>
      </c>
      <c r="AJ255" s="79">
        <v>0</v>
      </c>
      <c r="AK255" s="79">
        <v>0</v>
      </c>
      <c r="AL255" s="79">
        <v>0</v>
      </c>
      <c r="AM255" s="79">
        <f t="shared" si="3"/>
        <v>0</v>
      </c>
      <c r="AP255" s="45"/>
    </row>
    <row r="256" spans="1:42" ht="33" customHeight="1">
      <c r="A256" s="54">
        <v>1124</v>
      </c>
      <c r="B256" s="55" t="s">
        <v>237</v>
      </c>
      <c r="C256" s="80" t="s">
        <v>682</v>
      </c>
      <c r="D256" s="79">
        <v>0</v>
      </c>
      <c r="E256" s="79">
        <v>0</v>
      </c>
      <c r="F256" s="79">
        <v>0</v>
      </c>
      <c r="G256" s="79">
        <v>0</v>
      </c>
      <c r="H256" s="79">
        <v>0</v>
      </c>
      <c r="I256" s="79">
        <v>0</v>
      </c>
      <c r="J256" s="79">
        <v>0</v>
      </c>
      <c r="K256" s="79">
        <v>0</v>
      </c>
      <c r="L256" s="79">
        <v>0</v>
      </c>
      <c r="M256" s="79">
        <v>0</v>
      </c>
      <c r="N256" s="79">
        <v>0</v>
      </c>
      <c r="O256" s="79">
        <v>0</v>
      </c>
      <c r="P256" s="79">
        <v>0</v>
      </c>
      <c r="Q256" s="79">
        <v>0</v>
      </c>
      <c r="R256" s="79">
        <v>0</v>
      </c>
      <c r="S256" s="79">
        <v>0</v>
      </c>
      <c r="T256" s="79">
        <v>0</v>
      </c>
      <c r="U256" s="79">
        <v>0</v>
      </c>
      <c r="V256" s="79">
        <v>0</v>
      </c>
      <c r="W256" s="79">
        <v>0</v>
      </c>
      <c r="X256" s="79">
        <v>0</v>
      </c>
      <c r="Y256" s="79">
        <v>0</v>
      </c>
      <c r="Z256" s="79">
        <v>0</v>
      </c>
      <c r="AA256" s="79">
        <v>0</v>
      </c>
      <c r="AB256" s="79">
        <v>0</v>
      </c>
      <c r="AC256" s="79">
        <v>0</v>
      </c>
      <c r="AD256" s="79">
        <v>0</v>
      </c>
      <c r="AE256" s="79">
        <v>0</v>
      </c>
      <c r="AF256" s="79">
        <v>0</v>
      </c>
      <c r="AG256" s="79">
        <v>0</v>
      </c>
      <c r="AH256" s="79">
        <v>0</v>
      </c>
      <c r="AI256" s="79">
        <v>0</v>
      </c>
      <c r="AJ256" s="79">
        <v>0</v>
      </c>
      <c r="AK256" s="79">
        <v>0</v>
      </c>
      <c r="AL256" s="79">
        <v>0</v>
      </c>
      <c r="AM256" s="79">
        <f t="shared" si="3"/>
        <v>0</v>
      </c>
      <c r="AP256" s="45"/>
    </row>
    <row r="257" spans="1:42" ht="33" customHeight="1">
      <c r="A257" s="54">
        <v>1125</v>
      </c>
      <c r="B257" s="55" t="s">
        <v>238</v>
      </c>
      <c r="C257" s="80" t="s">
        <v>682</v>
      </c>
      <c r="D257" s="79">
        <v>0</v>
      </c>
      <c r="E257" s="79">
        <v>0</v>
      </c>
      <c r="F257" s="79">
        <v>0</v>
      </c>
      <c r="G257" s="79">
        <v>0</v>
      </c>
      <c r="H257" s="79">
        <v>0</v>
      </c>
      <c r="I257" s="79">
        <v>0</v>
      </c>
      <c r="J257" s="79">
        <v>0</v>
      </c>
      <c r="K257" s="79">
        <v>0</v>
      </c>
      <c r="L257" s="79">
        <v>0</v>
      </c>
      <c r="M257" s="79">
        <v>0</v>
      </c>
      <c r="N257" s="79">
        <v>0</v>
      </c>
      <c r="O257" s="79">
        <v>0</v>
      </c>
      <c r="P257" s="79">
        <v>0</v>
      </c>
      <c r="Q257" s="79">
        <v>0</v>
      </c>
      <c r="R257" s="79">
        <v>0</v>
      </c>
      <c r="S257" s="79">
        <v>0</v>
      </c>
      <c r="T257" s="79">
        <v>0</v>
      </c>
      <c r="U257" s="79">
        <v>0</v>
      </c>
      <c r="V257" s="79">
        <v>0</v>
      </c>
      <c r="W257" s="79">
        <v>0</v>
      </c>
      <c r="X257" s="79">
        <v>0</v>
      </c>
      <c r="Y257" s="79">
        <v>0</v>
      </c>
      <c r="Z257" s="79">
        <v>0</v>
      </c>
      <c r="AA257" s="79">
        <v>0</v>
      </c>
      <c r="AB257" s="79">
        <v>0</v>
      </c>
      <c r="AC257" s="79">
        <v>0</v>
      </c>
      <c r="AD257" s="79">
        <v>0</v>
      </c>
      <c r="AE257" s="79">
        <v>0</v>
      </c>
      <c r="AF257" s="79">
        <v>0</v>
      </c>
      <c r="AG257" s="79">
        <v>0</v>
      </c>
      <c r="AH257" s="79">
        <v>0</v>
      </c>
      <c r="AI257" s="79">
        <v>0</v>
      </c>
      <c r="AJ257" s="79">
        <v>0</v>
      </c>
      <c r="AK257" s="79">
        <v>0</v>
      </c>
      <c r="AL257" s="79">
        <v>0</v>
      </c>
      <c r="AM257" s="79">
        <f t="shared" si="3"/>
        <v>0</v>
      </c>
      <c r="AP257" s="45"/>
    </row>
    <row r="258" spans="1:42" ht="33" customHeight="1">
      <c r="A258" s="54">
        <v>1126</v>
      </c>
      <c r="B258" s="55" t="s">
        <v>239</v>
      </c>
      <c r="C258" s="80" t="s">
        <v>682</v>
      </c>
      <c r="D258" s="79">
        <v>0</v>
      </c>
      <c r="E258" s="79">
        <v>0</v>
      </c>
      <c r="F258" s="79">
        <v>0</v>
      </c>
      <c r="G258" s="79">
        <v>0</v>
      </c>
      <c r="H258" s="79">
        <v>0</v>
      </c>
      <c r="I258" s="79">
        <v>0</v>
      </c>
      <c r="J258" s="79">
        <v>0</v>
      </c>
      <c r="K258" s="79">
        <v>0</v>
      </c>
      <c r="L258" s="79">
        <v>0</v>
      </c>
      <c r="M258" s="79">
        <v>0</v>
      </c>
      <c r="N258" s="79">
        <v>0</v>
      </c>
      <c r="O258" s="79">
        <v>0</v>
      </c>
      <c r="P258" s="79">
        <v>0</v>
      </c>
      <c r="Q258" s="79">
        <v>0</v>
      </c>
      <c r="R258" s="79">
        <v>0</v>
      </c>
      <c r="S258" s="79">
        <v>0</v>
      </c>
      <c r="T258" s="79">
        <v>0</v>
      </c>
      <c r="U258" s="79">
        <v>0</v>
      </c>
      <c r="V258" s="79">
        <v>0</v>
      </c>
      <c r="W258" s="79">
        <v>0</v>
      </c>
      <c r="X258" s="79">
        <v>0</v>
      </c>
      <c r="Y258" s="79">
        <v>0</v>
      </c>
      <c r="Z258" s="79">
        <v>0</v>
      </c>
      <c r="AA258" s="79">
        <v>0</v>
      </c>
      <c r="AB258" s="79">
        <v>0</v>
      </c>
      <c r="AC258" s="79">
        <v>0</v>
      </c>
      <c r="AD258" s="79">
        <v>0</v>
      </c>
      <c r="AE258" s="79">
        <v>0</v>
      </c>
      <c r="AF258" s="79">
        <v>0</v>
      </c>
      <c r="AG258" s="79">
        <v>0</v>
      </c>
      <c r="AH258" s="79">
        <v>0</v>
      </c>
      <c r="AI258" s="79">
        <v>0</v>
      </c>
      <c r="AJ258" s="79">
        <v>0</v>
      </c>
      <c r="AK258" s="79">
        <v>0</v>
      </c>
      <c r="AL258" s="79">
        <v>0</v>
      </c>
      <c r="AM258" s="79">
        <f t="shared" si="3"/>
        <v>0</v>
      </c>
      <c r="AP258" s="45"/>
    </row>
    <row r="259" spans="1:42" ht="33" customHeight="1">
      <c r="A259" s="54">
        <v>1127</v>
      </c>
      <c r="B259" s="55" t="s">
        <v>240</v>
      </c>
      <c r="C259" s="80" t="s">
        <v>682</v>
      </c>
      <c r="D259" s="79">
        <v>0</v>
      </c>
      <c r="E259" s="79">
        <v>0</v>
      </c>
      <c r="F259" s="79">
        <v>0</v>
      </c>
      <c r="G259" s="79">
        <v>0</v>
      </c>
      <c r="H259" s="79">
        <v>0</v>
      </c>
      <c r="I259" s="79">
        <v>0</v>
      </c>
      <c r="J259" s="79">
        <v>0</v>
      </c>
      <c r="K259" s="79">
        <v>0</v>
      </c>
      <c r="L259" s="79">
        <v>0</v>
      </c>
      <c r="M259" s="79">
        <v>0</v>
      </c>
      <c r="N259" s="79">
        <v>0</v>
      </c>
      <c r="O259" s="79">
        <v>0</v>
      </c>
      <c r="P259" s="79">
        <v>0</v>
      </c>
      <c r="Q259" s="79">
        <v>0</v>
      </c>
      <c r="R259" s="79">
        <v>0</v>
      </c>
      <c r="S259" s="79">
        <v>0</v>
      </c>
      <c r="T259" s="79">
        <v>0</v>
      </c>
      <c r="U259" s="79">
        <v>0</v>
      </c>
      <c r="V259" s="79">
        <v>0</v>
      </c>
      <c r="W259" s="79">
        <v>0</v>
      </c>
      <c r="X259" s="79">
        <v>0</v>
      </c>
      <c r="Y259" s="79">
        <v>0</v>
      </c>
      <c r="Z259" s="79">
        <v>0</v>
      </c>
      <c r="AA259" s="79">
        <v>0</v>
      </c>
      <c r="AB259" s="79">
        <v>0</v>
      </c>
      <c r="AC259" s="79">
        <v>0</v>
      </c>
      <c r="AD259" s="79">
        <v>0</v>
      </c>
      <c r="AE259" s="79">
        <v>0</v>
      </c>
      <c r="AF259" s="79">
        <v>0</v>
      </c>
      <c r="AG259" s="79">
        <v>0</v>
      </c>
      <c r="AH259" s="79">
        <v>0</v>
      </c>
      <c r="AI259" s="79">
        <v>0</v>
      </c>
      <c r="AJ259" s="79">
        <v>0</v>
      </c>
      <c r="AK259" s="79">
        <v>0</v>
      </c>
      <c r="AL259" s="79">
        <v>0</v>
      </c>
      <c r="AM259" s="79">
        <f t="shared" si="3"/>
        <v>0</v>
      </c>
      <c r="AP259" s="45"/>
    </row>
    <row r="260" spans="1:42" ht="33" customHeight="1">
      <c r="A260" s="54">
        <v>1128</v>
      </c>
      <c r="B260" s="55" t="s">
        <v>241</v>
      </c>
      <c r="C260" s="80" t="s">
        <v>682</v>
      </c>
      <c r="D260" s="79">
        <v>0</v>
      </c>
      <c r="E260" s="79">
        <v>0</v>
      </c>
      <c r="F260" s="79">
        <v>0</v>
      </c>
      <c r="G260" s="79">
        <v>0</v>
      </c>
      <c r="H260" s="79">
        <v>0</v>
      </c>
      <c r="I260" s="79">
        <v>0</v>
      </c>
      <c r="J260" s="79">
        <v>0</v>
      </c>
      <c r="K260" s="79">
        <v>0</v>
      </c>
      <c r="L260" s="79">
        <v>0</v>
      </c>
      <c r="M260" s="79">
        <v>0</v>
      </c>
      <c r="N260" s="79">
        <v>0</v>
      </c>
      <c r="O260" s="79">
        <v>0</v>
      </c>
      <c r="P260" s="79">
        <v>0</v>
      </c>
      <c r="Q260" s="79">
        <v>0</v>
      </c>
      <c r="R260" s="79">
        <v>0</v>
      </c>
      <c r="S260" s="79">
        <v>0</v>
      </c>
      <c r="T260" s="79">
        <v>0</v>
      </c>
      <c r="U260" s="79">
        <v>0</v>
      </c>
      <c r="V260" s="79">
        <v>0</v>
      </c>
      <c r="W260" s="79">
        <v>0</v>
      </c>
      <c r="X260" s="79">
        <v>0</v>
      </c>
      <c r="Y260" s="79">
        <v>0</v>
      </c>
      <c r="Z260" s="79">
        <v>0</v>
      </c>
      <c r="AA260" s="79">
        <v>0</v>
      </c>
      <c r="AB260" s="79">
        <v>0</v>
      </c>
      <c r="AC260" s="79">
        <v>0</v>
      </c>
      <c r="AD260" s="79">
        <v>0</v>
      </c>
      <c r="AE260" s="79">
        <v>0</v>
      </c>
      <c r="AF260" s="79">
        <v>0</v>
      </c>
      <c r="AG260" s="79">
        <v>0</v>
      </c>
      <c r="AH260" s="79">
        <v>0</v>
      </c>
      <c r="AI260" s="79">
        <v>0</v>
      </c>
      <c r="AJ260" s="79">
        <v>0</v>
      </c>
      <c r="AK260" s="79">
        <v>0</v>
      </c>
      <c r="AL260" s="79">
        <v>0</v>
      </c>
      <c r="AM260" s="79">
        <f t="shared" si="3"/>
        <v>0</v>
      </c>
      <c r="AP260" s="45"/>
    </row>
    <row r="261" spans="1:42" ht="33" customHeight="1">
      <c r="A261" s="54">
        <v>1129</v>
      </c>
      <c r="B261" s="55" t="s">
        <v>242</v>
      </c>
      <c r="C261" s="80" t="s">
        <v>682</v>
      </c>
      <c r="D261" s="79">
        <v>0</v>
      </c>
      <c r="E261" s="79">
        <v>0</v>
      </c>
      <c r="F261" s="79">
        <v>0</v>
      </c>
      <c r="G261" s="79">
        <v>0</v>
      </c>
      <c r="H261" s="79">
        <v>0</v>
      </c>
      <c r="I261" s="79">
        <v>0</v>
      </c>
      <c r="J261" s="79">
        <v>0</v>
      </c>
      <c r="K261" s="79">
        <v>0</v>
      </c>
      <c r="L261" s="79">
        <v>0</v>
      </c>
      <c r="M261" s="79">
        <v>0</v>
      </c>
      <c r="N261" s="79">
        <v>0</v>
      </c>
      <c r="O261" s="79">
        <v>0</v>
      </c>
      <c r="P261" s="79">
        <v>0</v>
      </c>
      <c r="Q261" s="79">
        <v>0</v>
      </c>
      <c r="R261" s="79">
        <v>0</v>
      </c>
      <c r="S261" s="79">
        <v>0</v>
      </c>
      <c r="T261" s="79">
        <v>0</v>
      </c>
      <c r="U261" s="79">
        <v>0</v>
      </c>
      <c r="V261" s="79">
        <v>0</v>
      </c>
      <c r="W261" s="79">
        <v>0</v>
      </c>
      <c r="X261" s="79">
        <v>0</v>
      </c>
      <c r="Y261" s="79">
        <v>0</v>
      </c>
      <c r="Z261" s="79">
        <v>0</v>
      </c>
      <c r="AA261" s="79">
        <v>0</v>
      </c>
      <c r="AB261" s="79">
        <v>0</v>
      </c>
      <c r="AC261" s="79">
        <v>0</v>
      </c>
      <c r="AD261" s="79">
        <v>0</v>
      </c>
      <c r="AE261" s="79">
        <v>0</v>
      </c>
      <c r="AF261" s="79">
        <v>0</v>
      </c>
      <c r="AG261" s="79">
        <v>0</v>
      </c>
      <c r="AH261" s="79">
        <v>0</v>
      </c>
      <c r="AI261" s="79">
        <v>0</v>
      </c>
      <c r="AJ261" s="79">
        <v>0</v>
      </c>
      <c r="AK261" s="79">
        <v>0</v>
      </c>
      <c r="AL261" s="79">
        <v>0</v>
      </c>
      <c r="AM261" s="79">
        <f t="shared" si="3"/>
        <v>0</v>
      </c>
      <c r="AP261" s="45"/>
    </row>
    <row r="262" spans="1:42" ht="33" customHeight="1">
      <c r="A262" s="54">
        <v>1201</v>
      </c>
      <c r="B262" s="55" t="s">
        <v>243</v>
      </c>
      <c r="C262" s="80" t="s">
        <v>682</v>
      </c>
      <c r="D262" s="79">
        <v>0</v>
      </c>
      <c r="E262" s="79">
        <v>0</v>
      </c>
      <c r="F262" s="79">
        <v>0</v>
      </c>
      <c r="G262" s="79">
        <v>0</v>
      </c>
      <c r="H262" s="79">
        <v>0</v>
      </c>
      <c r="I262" s="79">
        <v>0</v>
      </c>
      <c r="J262" s="79">
        <v>0</v>
      </c>
      <c r="K262" s="79">
        <v>0</v>
      </c>
      <c r="L262" s="79">
        <v>0</v>
      </c>
      <c r="M262" s="79">
        <v>0</v>
      </c>
      <c r="N262" s="79">
        <v>0</v>
      </c>
      <c r="O262" s="79">
        <v>0</v>
      </c>
      <c r="P262" s="79">
        <v>0</v>
      </c>
      <c r="Q262" s="79">
        <v>0</v>
      </c>
      <c r="R262" s="79">
        <v>0</v>
      </c>
      <c r="S262" s="79">
        <v>0</v>
      </c>
      <c r="T262" s="79">
        <v>0</v>
      </c>
      <c r="U262" s="79">
        <v>0</v>
      </c>
      <c r="V262" s="79">
        <v>0</v>
      </c>
      <c r="W262" s="79">
        <v>0</v>
      </c>
      <c r="X262" s="79">
        <v>0</v>
      </c>
      <c r="Y262" s="79">
        <v>0</v>
      </c>
      <c r="Z262" s="79">
        <v>0</v>
      </c>
      <c r="AA262" s="79">
        <v>0</v>
      </c>
      <c r="AB262" s="79">
        <v>0</v>
      </c>
      <c r="AC262" s="79">
        <v>0</v>
      </c>
      <c r="AD262" s="79">
        <v>0</v>
      </c>
      <c r="AE262" s="79">
        <v>0</v>
      </c>
      <c r="AF262" s="79">
        <v>0</v>
      </c>
      <c r="AG262" s="79">
        <v>0</v>
      </c>
      <c r="AH262" s="79">
        <v>0</v>
      </c>
      <c r="AI262" s="79">
        <v>0</v>
      </c>
      <c r="AJ262" s="79">
        <v>0</v>
      </c>
      <c r="AK262" s="79">
        <v>0</v>
      </c>
      <c r="AL262" s="79">
        <v>0</v>
      </c>
      <c r="AM262" s="79">
        <f t="shared" si="3"/>
        <v>0</v>
      </c>
      <c r="AP262" s="45"/>
    </row>
    <row r="263" spans="1:42" ht="33" customHeight="1">
      <c r="A263" s="54">
        <v>1202</v>
      </c>
      <c r="B263" s="55" t="s">
        <v>244</v>
      </c>
      <c r="C263" s="80" t="s">
        <v>682</v>
      </c>
      <c r="D263" s="79">
        <v>0</v>
      </c>
      <c r="E263" s="79">
        <v>0</v>
      </c>
      <c r="F263" s="79">
        <v>0</v>
      </c>
      <c r="G263" s="79">
        <v>0</v>
      </c>
      <c r="H263" s="79">
        <v>0</v>
      </c>
      <c r="I263" s="79">
        <v>0</v>
      </c>
      <c r="J263" s="79">
        <v>0</v>
      </c>
      <c r="K263" s="79">
        <v>0</v>
      </c>
      <c r="L263" s="79">
        <v>0</v>
      </c>
      <c r="M263" s="79">
        <v>0</v>
      </c>
      <c r="N263" s="79">
        <v>0</v>
      </c>
      <c r="O263" s="79">
        <v>0</v>
      </c>
      <c r="P263" s="79">
        <v>0</v>
      </c>
      <c r="Q263" s="79">
        <v>0</v>
      </c>
      <c r="R263" s="79">
        <v>0</v>
      </c>
      <c r="S263" s="79">
        <v>0</v>
      </c>
      <c r="T263" s="79">
        <v>0</v>
      </c>
      <c r="U263" s="79">
        <v>0</v>
      </c>
      <c r="V263" s="79">
        <v>0</v>
      </c>
      <c r="W263" s="79">
        <v>0</v>
      </c>
      <c r="X263" s="79">
        <v>0</v>
      </c>
      <c r="Y263" s="79">
        <v>0</v>
      </c>
      <c r="Z263" s="79">
        <v>0</v>
      </c>
      <c r="AA263" s="79">
        <v>0</v>
      </c>
      <c r="AB263" s="79">
        <v>0</v>
      </c>
      <c r="AC263" s="79">
        <v>0</v>
      </c>
      <c r="AD263" s="79">
        <v>0</v>
      </c>
      <c r="AE263" s="79">
        <v>0</v>
      </c>
      <c r="AF263" s="79">
        <v>0</v>
      </c>
      <c r="AG263" s="79">
        <v>0</v>
      </c>
      <c r="AH263" s="79">
        <v>0</v>
      </c>
      <c r="AI263" s="79">
        <v>0</v>
      </c>
      <c r="AJ263" s="79">
        <v>0</v>
      </c>
      <c r="AK263" s="79">
        <v>0</v>
      </c>
      <c r="AL263" s="79">
        <v>0</v>
      </c>
      <c r="AM263" s="79">
        <f t="shared" si="3"/>
        <v>0</v>
      </c>
      <c r="AP263" s="45"/>
    </row>
    <row r="264" spans="1:42" ht="33" customHeight="1">
      <c r="A264" s="54">
        <v>1203</v>
      </c>
      <c r="B264" s="55" t="s">
        <v>245</v>
      </c>
      <c r="C264" s="80" t="s">
        <v>682</v>
      </c>
      <c r="D264" s="79">
        <v>0</v>
      </c>
      <c r="E264" s="79">
        <v>0</v>
      </c>
      <c r="F264" s="79">
        <v>0</v>
      </c>
      <c r="G264" s="79">
        <v>0</v>
      </c>
      <c r="H264" s="79">
        <v>0</v>
      </c>
      <c r="I264" s="79">
        <v>0</v>
      </c>
      <c r="J264" s="79">
        <v>0</v>
      </c>
      <c r="K264" s="79">
        <v>0</v>
      </c>
      <c r="L264" s="79">
        <v>0</v>
      </c>
      <c r="M264" s="79">
        <v>0</v>
      </c>
      <c r="N264" s="79">
        <v>0</v>
      </c>
      <c r="O264" s="79">
        <v>0</v>
      </c>
      <c r="P264" s="79">
        <v>0</v>
      </c>
      <c r="Q264" s="79">
        <v>0</v>
      </c>
      <c r="R264" s="79">
        <v>0</v>
      </c>
      <c r="S264" s="79">
        <v>0</v>
      </c>
      <c r="T264" s="79">
        <v>0</v>
      </c>
      <c r="U264" s="79">
        <v>0</v>
      </c>
      <c r="V264" s="79">
        <v>0</v>
      </c>
      <c r="W264" s="79">
        <v>0</v>
      </c>
      <c r="X264" s="79">
        <v>0</v>
      </c>
      <c r="Y264" s="79">
        <v>0</v>
      </c>
      <c r="Z264" s="79">
        <v>0</v>
      </c>
      <c r="AA264" s="79">
        <v>0</v>
      </c>
      <c r="AB264" s="79">
        <v>0</v>
      </c>
      <c r="AC264" s="79">
        <v>0</v>
      </c>
      <c r="AD264" s="79">
        <v>0</v>
      </c>
      <c r="AE264" s="79">
        <v>0</v>
      </c>
      <c r="AF264" s="79">
        <v>0</v>
      </c>
      <c r="AG264" s="79">
        <v>0</v>
      </c>
      <c r="AH264" s="79">
        <v>0</v>
      </c>
      <c r="AI264" s="79">
        <v>0</v>
      </c>
      <c r="AJ264" s="79">
        <v>0</v>
      </c>
      <c r="AK264" s="79">
        <v>0</v>
      </c>
      <c r="AL264" s="79">
        <v>0</v>
      </c>
      <c r="AM264" s="79">
        <f t="shared" si="3"/>
        <v>0</v>
      </c>
      <c r="AP264" s="45"/>
    </row>
    <row r="265" spans="1:42" ht="33" customHeight="1">
      <c r="A265" s="54">
        <v>1204</v>
      </c>
      <c r="B265" s="55" t="s">
        <v>246</v>
      </c>
      <c r="C265" s="80" t="s">
        <v>682</v>
      </c>
      <c r="D265" s="79">
        <v>0</v>
      </c>
      <c r="E265" s="79">
        <v>0</v>
      </c>
      <c r="F265" s="79">
        <v>0</v>
      </c>
      <c r="G265" s="79">
        <v>0</v>
      </c>
      <c r="H265" s="79">
        <v>0</v>
      </c>
      <c r="I265" s="79">
        <v>0</v>
      </c>
      <c r="J265" s="79">
        <v>0</v>
      </c>
      <c r="K265" s="79">
        <v>0</v>
      </c>
      <c r="L265" s="79">
        <v>0</v>
      </c>
      <c r="M265" s="79">
        <v>0</v>
      </c>
      <c r="N265" s="79">
        <v>0</v>
      </c>
      <c r="O265" s="79">
        <v>0</v>
      </c>
      <c r="P265" s="79">
        <v>0</v>
      </c>
      <c r="Q265" s="79">
        <v>0</v>
      </c>
      <c r="R265" s="79">
        <v>0</v>
      </c>
      <c r="S265" s="79">
        <v>0</v>
      </c>
      <c r="T265" s="79">
        <v>0</v>
      </c>
      <c r="U265" s="79">
        <v>0</v>
      </c>
      <c r="V265" s="79">
        <v>0</v>
      </c>
      <c r="W265" s="79">
        <v>0</v>
      </c>
      <c r="X265" s="79">
        <v>0</v>
      </c>
      <c r="Y265" s="79">
        <v>0</v>
      </c>
      <c r="Z265" s="79">
        <v>0</v>
      </c>
      <c r="AA265" s="79">
        <v>0</v>
      </c>
      <c r="AB265" s="79">
        <v>0</v>
      </c>
      <c r="AC265" s="79">
        <v>0</v>
      </c>
      <c r="AD265" s="79">
        <v>0</v>
      </c>
      <c r="AE265" s="79">
        <v>0</v>
      </c>
      <c r="AF265" s="79">
        <v>0</v>
      </c>
      <c r="AG265" s="79">
        <v>0</v>
      </c>
      <c r="AH265" s="79">
        <v>0</v>
      </c>
      <c r="AI265" s="79">
        <v>0</v>
      </c>
      <c r="AJ265" s="79">
        <v>0</v>
      </c>
      <c r="AK265" s="79">
        <v>0</v>
      </c>
      <c r="AL265" s="79">
        <v>0</v>
      </c>
      <c r="AM265" s="79">
        <f t="shared" si="3"/>
        <v>0</v>
      </c>
      <c r="AP265" s="45"/>
    </row>
    <row r="266" spans="1:42" ht="33" customHeight="1">
      <c r="A266" s="54">
        <v>1205</v>
      </c>
      <c r="B266" s="55" t="s">
        <v>247</v>
      </c>
      <c r="C266" s="80" t="s">
        <v>682</v>
      </c>
      <c r="D266" s="79">
        <v>0</v>
      </c>
      <c r="E266" s="79">
        <v>0</v>
      </c>
      <c r="F266" s="79">
        <v>0</v>
      </c>
      <c r="G266" s="79">
        <v>0</v>
      </c>
      <c r="H266" s="79">
        <v>0</v>
      </c>
      <c r="I266" s="79">
        <v>0</v>
      </c>
      <c r="J266" s="79">
        <v>0</v>
      </c>
      <c r="K266" s="79">
        <v>0</v>
      </c>
      <c r="L266" s="79">
        <v>0</v>
      </c>
      <c r="M266" s="79">
        <v>0</v>
      </c>
      <c r="N266" s="79">
        <v>0</v>
      </c>
      <c r="O266" s="79">
        <v>0</v>
      </c>
      <c r="P266" s="79">
        <v>0</v>
      </c>
      <c r="Q266" s="79">
        <v>0</v>
      </c>
      <c r="R266" s="79">
        <v>0</v>
      </c>
      <c r="S266" s="79">
        <v>0</v>
      </c>
      <c r="T266" s="79">
        <v>0</v>
      </c>
      <c r="U266" s="79">
        <v>0</v>
      </c>
      <c r="V266" s="79">
        <v>0</v>
      </c>
      <c r="W266" s="79">
        <v>0</v>
      </c>
      <c r="X266" s="79">
        <v>0</v>
      </c>
      <c r="Y266" s="79">
        <v>0</v>
      </c>
      <c r="Z266" s="79">
        <v>0</v>
      </c>
      <c r="AA266" s="79">
        <v>0</v>
      </c>
      <c r="AB266" s="79">
        <v>0</v>
      </c>
      <c r="AC266" s="79">
        <v>0</v>
      </c>
      <c r="AD266" s="79">
        <v>0</v>
      </c>
      <c r="AE266" s="79">
        <v>0</v>
      </c>
      <c r="AF266" s="79">
        <v>0</v>
      </c>
      <c r="AG266" s="79">
        <v>0</v>
      </c>
      <c r="AH266" s="79">
        <v>0</v>
      </c>
      <c r="AI266" s="79">
        <v>0</v>
      </c>
      <c r="AJ266" s="79">
        <v>0</v>
      </c>
      <c r="AK266" s="79">
        <v>0</v>
      </c>
      <c r="AL266" s="79">
        <v>0</v>
      </c>
      <c r="AM266" s="79">
        <f t="shared" si="3"/>
        <v>0</v>
      </c>
      <c r="AP266" s="45"/>
    </row>
    <row r="267" spans="1:42" ht="33" customHeight="1">
      <c r="A267" s="54">
        <v>1206</v>
      </c>
      <c r="B267" s="55" t="s">
        <v>248</v>
      </c>
      <c r="C267" s="80" t="s">
        <v>682</v>
      </c>
      <c r="D267" s="79">
        <v>0</v>
      </c>
      <c r="E267" s="79">
        <v>0</v>
      </c>
      <c r="F267" s="79">
        <v>0</v>
      </c>
      <c r="G267" s="79">
        <v>0</v>
      </c>
      <c r="H267" s="79">
        <v>0</v>
      </c>
      <c r="I267" s="79">
        <v>0</v>
      </c>
      <c r="J267" s="79">
        <v>0</v>
      </c>
      <c r="K267" s="79">
        <v>0</v>
      </c>
      <c r="L267" s="79">
        <v>0</v>
      </c>
      <c r="M267" s="79">
        <v>0</v>
      </c>
      <c r="N267" s="79">
        <v>0</v>
      </c>
      <c r="O267" s="79">
        <v>0</v>
      </c>
      <c r="P267" s="79">
        <v>0</v>
      </c>
      <c r="Q267" s="79">
        <v>0</v>
      </c>
      <c r="R267" s="79">
        <v>0</v>
      </c>
      <c r="S267" s="79">
        <v>0</v>
      </c>
      <c r="T267" s="79">
        <v>0</v>
      </c>
      <c r="U267" s="79">
        <v>0</v>
      </c>
      <c r="V267" s="79">
        <v>0</v>
      </c>
      <c r="W267" s="79">
        <v>0</v>
      </c>
      <c r="X267" s="79">
        <v>0</v>
      </c>
      <c r="Y267" s="79">
        <v>0</v>
      </c>
      <c r="Z267" s="79">
        <v>0</v>
      </c>
      <c r="AA267" s="79">
        <v>0</v>
      </c>
      <c r="AB267" s="79">
        <v>0</v>
      </c>
      <c r="AC267" s="79">
        <v>0</v>
      </c>
      <c r="AD267" s="79">
        <v>0</v>
      </c>
      <c r="AE267" s="79">
        <v>0</v>
      </c>
      <c r="AF267" s="79">
        <v>0</v>
      </c>
      <c r="AG267" s="79">
        <v>0</v>
      </c>
      <c r="AH267" s="79">
        <v>0</v>
      </c>
      <c r="AI267" s="79">
        <v>0</v>
      </c>
      <c r="AJ267" s="79">
        <v>0</v>
      </c>
      <c r="AK267" s="79">
        <v>0</v>
      </c>
      <c r="AL267" s="79">
        <v>0</v>
      </c>
      <c r="AM267" s="79">
        <f t="shared" ref="AM267:AM330" si="4">SUM(D267:AL267)</f>
        <v>0</v>
      </c>
      <c r="AP267" s="45"/>
    </row>
    <row r="268" spans="1:42" ht="33" customHeight="1">
      <c r="A268" s="54">
        <v>1207</v>
      </c>
      <c r="B268" s="55" t="s">
        <v>249</v>
      </c>
      <c r="C268" s="80" t="s">
        <v>682</v>
      </c>
      <c r="D268" s="79">
        <v>0</v>
      </c>
      <c r="E268" s="79">
        <v>0</v>
      </c>
      <c r="F268" s="79">
        <v>0</v>
      </c>
      <c r="G268" s="79">
        <v>0</v>
      </c>
      <c r="H268" s="79">
        <v>0</v>
      </c>
      <c r="I268" s="79">
        <v>0</v>
      </c>
      <c r="J268" s="79">
        <v>0</v>
      </c>
      <c r="K268" s="79">
        <v>0</v>
      </c>
      <c r="L268" s="79">
        <v>0</v>
      </c>
      <c r="M268" s="79">
        <v>0</v>
      </c>
      <c r="N268" s="79">
        <v>0</v>
      </c>
      <c r="O268" s="79">
        <v>0</v>
      </c>
      <c r="P268" s="79">
        <v>0</v>
      </c>
      <c r="Q268" s="79">
        <v>0</v>
      </c>
      <c r="R268" s="79">
        <v>0</v>
      </c>
      <c r="S268" s="79">
        <v>0</v>
      </c>
      <c r="T268" s="79">
        <v>0</v>
      </c>
      <c r="U268" s="79">
        <v>0</v>
      </c>
      <c r="V268" s="79">
        <v>0</v>
      </c>
      <c r="W268" s="79">
        <v>0</v>
      </c>
      <c r="X268" s="79">
        <v>0</v>
      </c>
      <c r="Y268" s="79">
        <v>0</v>
      </c>
      <c r="Z268" s="79">
        <v>0</v>
      </c>
      <c r="AA268" s="79">
        <v>0</v>
      </c>
      <c r="AB268" s="79">
        <v>0</v>
      </c>
      <c r="AC268" s="79">
        <v>0</v>
      </c>
      <c r="AD268" s="79">
        <v>0</v>
      </c>
      <c r="AE268" s="79">
        <v>0</v>
      </c>
      <c r="AF268" s="79">
        <v>0</v>
      </c>
      <c r="AG268" s="79">
        <v>0</v>
      </c>
      <c r="AH268" s="79">
        <v>0</v>
      </c>
      <c r="AI268" s="79">
        <v>0</v>
      </c>
      <c r="AJ268" s="79">
        <v>0</v>
      </c>
      <c r="AK268" s="79">
        <v>0</v>
      </c>
      <c r="AL268" s="79">
        <v>0</v>
      </c>
      <c r="AM268" s="79">
        <f t="shared" si="4"/>
        <v>0</v>
      </c>
      <c r="AP268" s="45"/>
    </row>
    <row r="269" spans="1:42" ht="33" customHeight="1">
      <c r="A269" s="54">
        <v>1208</v>
      </c>
      <c r="B269" s="55" t="s">
        <v>250</v>
      </c>
      <c r="C269" s="80" t="s">
        <v>682</v>
      </c>
      <c r="D269" s="79">
        <v>0</v>
      </c>
      <c r="E269" s="79">
        <v>0</v>
      </c>
      <c r="F269" s="79">
        <v>0</v>
      </c>
      <c r="G269" s="79">
        <v>0</v>
      </c>
      <c r="H269" s="79">
        <v>0</v>
      </c>
      <c r="I269" s="79">
        <v>0</v>
      </c>
      <c r="J269" s="79">
        <v>0</v>
      </c>
      <c r="K269" s="79">
        <v>0</v>
      </c>
      <c r="L269" s="79">
        <v>0</v>
      </c>
      <c r="M269" s="79">
        <v>0</v>
      </c>
      <c r="N269" s="79">
        <v>0</v>
      </c>
      <c r="O269" s="79">
        <v>0</v>
      </c>
      <c r="P269" s="79">
        <v>0</v>
      </c>
      <c r="Q269" s="79">
        <v>0</v>
      </c>
      <c r="R269" s="79">
        <v>0</v>
      </c>
      <c r="S269" s="79">
        <v>0</v>
      </c>
      <c r="T269" s="79">
        <v>0</v>
      </c>
      <c r="U269" s="79">
        <v>0</v>
      </c>
      <c r="V269" s="79">
        <v>0</v>
      </c>
      <c r="W269" s="79">
        <v>0</v>
      </c>
      <c r="X269" s="79">
        <v>0</v>
      </c>
      <c r="Y269" s="79">
        <v>0</v>
      </c>
      <c r="Z269" s="79">
        <v>0</v>
      </c>
      <c r="AA269" s="79">
        <v>0</v>
      </c>
      <c r="AB269" s="79">
        <v>0</v>
      </c>
      <c r="AC269" s="79">
        <v>0</v>
      </c>
      <c r="AD269" s="79">
        <v>0</v>
      </c>
      <c r="AE269" s="79">
        <v>0</v>
      </c>
      <c r="AF269" s="79">
        <v>0</v>
      </c>
      <c r="AG269" s="79">
        <v>0</v>
      </c>
      <c r="AH269" s="79">
        <v>0</v>
      </c>
      <c r="AI269" s="79">
        <v>0</v>
      </c>
      <c r="AJ269" s="79">
        <v>0</v>
      </c>
      <c r="AK269" s="79">
        <v>0</v>
      </c>
      <c r="AL269" s="79">
        <v>0</v>
      </c>
      <c r="AM269" s="79">
        <f t="shared" si="4"/>
        <v>0</v>
      </c>
      <c r="AP269" s="45"/>
    </row>
    <row r="270" spans="1:42" ht="33" customHeight="1">
      <c r="A270" s="54">
        <v>1209</v>
      </c>
      <c r="B270" s="55" t="s">
        <v>251</v>
      </c>
      <c r="C270" s="80" t="s">
        <v>682</v>
      </c>
      <c r="D270" s="79">
        <v>0</v>
      </c>
      <c r="E270" s="79">
        <v>0</v>
      </c>
      <c r="F270" s="79">
        <v>0</v>
      </c>
      <c r="G270" s="79">
        <v>0</v>
      </c>
      <c r="H270" s="79">
        <v>0</v>
      </c>
      <c r="I270" s="79">
        <v>0</v>
      </c>
      <c r="J270" s="79">
        <v>0</v>
      </c>
      <c r="K270" s="79">
        <v>0</v>
      </c>
      <c r="L270" s="79">
        <v>0</v>
      </c>
      <c r="M270" s="79">
        <v>0</v>
      </c>
      <c r="N270" s="79">
        <v>0</v>
      </c>
      <c r="O270" s="79">
        <v>0</v>
      </c>
      <c r="P270" s="79">
        <v>0</v>
      </c>
      <c r="Q270" s="79">
        <v>0</v>
      </c>
      <c r="R270" s="79">
        <v>0</v>
      </c>
      <c r="S270" s="79">
        <v>0</v>
      </c>
      <c r="T270" s="79">
        <v>0</v>
      </c>
      <c r="U270" s="79">
        <v>0</v>
      </c>
      <c r="V270" s="79">
        <v>0</v>
      </c>
      <c r="W270" s="79">
        <v>0</v>
      </c>
      <c r="X270" s="79">
        <v>0</v>
      </c>
      <c r="Y270" s="79">
        <v>0</v>
      </c>
      <c r="Z270" s="79">
        <v>0</v>
      </c>
      <c r="AA270" s="79">
        <v>0</v>
      </c>
      <c r="AB270" s="79">
        <v>0</v>
      </c>
      <c r="AC270" s="79">
        <v>0</v>
      </c>
      <c r="AD270" s="79">
        <v>0</v>
      </c>
      <c r="AE270" s="79">
        <v>0</v>
      </c>
      <c r="AF270" s="79">
        <v>0</v>
      </c>
      <c r="AG270" s="79">
        <v>0</v>
      </c>
      <c r="AH270" s="79">
        <v>0</v>
      </c>
      <c r="AI270" s="79">
        <v>0</v>
      </c>
      <c r="AJ270" s="79">
        <v>0</v>
      </c>
      <c r="AK270" s="79">
        <v>0</v>
      </c>
      <c r="AL270" s="79">
        <v>0</v>
      </c>
      <c r="AM270" s="79">
        <f t="shared" si="4"/>
        <v>0</v>
      </c>
      <c r="AP270" s="45"/>
    </row>
    <row r="271" spans="1:42" ht="33" customHeight="1">
      <c r="A271" s="54">
        <v>1210</v>
      </c>
      <c r="B271" s="55" t="s">
        <v>252</v>
      </c>
      <c r="C271" s="80" t="s">
        <v>682</v>
      </c>
      <c r="D271" s="79">
        <v>0</v>
      </c>
      <c r="E271" s="79">
        <v>0</v>
      </c>
      <c r="F271" s="79">
        <v>0</v>
      </c>
      <c r="G271" s="79">
        <v>0</v>
      </c>
      <c r="H271" s="79">
        <v>0</v>
      </c>
      <c r="I271" s="79">
        <v>0</v>
      </c>
      <c r="J271" s="79">
        <v>0</v>
      </c>
      <c r="K271" s="79">
        <v>0</v>
      </c>
      <c r="L271" s="79">
        <v>0</v>
      </c>
      <c r="M271" s="79">
        <v>0</v>
      </c>
      <c r="N271" s="79">
        <v>0</v>
      </c>
      <c r="O271" s="79">
        <v>0</v>
      </c>
      <c r="P271" s="79">
        <v>0</v>
      </c>
      <c r="Q271" s="79">
        <v>0</v>
      </c>
      <c r="R271" s="79">
        <v>0</v>
      </c>
      <c r="S271" s="79">
        <v>0</v>
      </c>
      <c r="T271" s="79">
        <v>0</v>
      </c>
      <c r="U271" s="79">
        <v>0</v>
      </c>
      <c r="V271" s="79">
        <v>0</v>
      </c>
      <c r="W271" s="79">
        <v>0</v>
      </c>
      <c r="X271" s="79">
        <v>0</v>
      </c>
      <c r="Y271" s="79">
        <v>0</v>
      </c>
      <c r="Z271" s="79">
        <v>0</v>
      </c>
      <c r="AA271" s="79">
        <v>0</v>
      </c>
      <c r="AB271" s="79">
        <v>0</v>
      </c>
      <c r="AC271" s="79">
        <v>0</v>
      </c>
      <c r="AD271" s="79">
        <v>0</v>
      </c>
      <c r="AE271" s="79">
        <v>0</v>
      </c>
      <c r="AF271" s="79">
        <v>0</v>
      </c>
      <c r="AG271" s="79">
        <v>0</v>
      </c>
      <c r="AH271" s="79">
        <v>0</v>
      </c>
      <c r="AI271" s="79">
        <v>0</v>
      </c>
      <c r="AJ271" s="79">
        <v>0</v>
      </c>
      <c r="AK271" s="79">
        <v>0</v>
      </c>
      <c r="AL271" s="79">
        <v>0</v>
      </c>
      <c r="AM271" s="79">
        <f t="shared" si="4"/>
        <v>0</v>
      </c>
      <c r="AP271" s="45"/>
    </row>
    <row r="272" spans="1:42" ht="33" customHeight="1">
      <c r="A272" s="54">
        <v>1211</v>
      </c>
      <c r="B272" s="55" t="s">
        <v>253</v>
      </c>
      <c r="C272" s="80" t="s">
        <v>682</v>
      </c>
      <c r="D272" s="79">
        <v>0</v>
      </c>
      <c r="E272" s="79">
        <v>0</v>
      </c>
      <c r="F272" s="79">
        <v>0</v>
      </c>
      <c r="G272" s="79">
        <v>0</v>
      </c>
      <c r="H272" s="79">
        <v>0</v>
      </c>
      <c r="I272" s="79">
        <v>0</v>
      </c>
      <c r="J272" s="79">
        <v>0</v>
      </c>
      <c r="K272" s="79">
        <v>0</v>
      </c>
      <c r="L272" s="79">
        <v>0</v>
      </c>
      <c r="M272" s="79">
        <v>0</v>
      </c>
      <c r="N272" s="79">
        <v>0</v>
      </c>
      <c r="O272" s="79">
        <v>0</v>
      </c>
      <c r="P272" s="79">
        <v>0</v>
      </c>
      <c r="Q272" s="79">
        <v>0</v>
      </c>
      <c r="R272" s="79">
        <v>0</v>
      </c>
      <c r="S272" s="79">
        <v>0</v>
      </c>
      <c r="T272" s="79">
        <v>0</v>
      </c>
      <c r="U272" s="79">
        <v>0</v>
      </c>
      <c r="V272" s="79">
        <v>0</v>
      </c>
      <c r="W272" s="79">
        <v>0</v>
      </c>
      <c r="X272" s="79">
        <v>0</v>
      </c>
      <c r="Y272" s="79">
        <v>0</v>
      </c>
      <c r="Z272" s="79">
        <v>0</v>
      </c>
      <c r="AA272" s="79">
        <v>0</v>
      </c>
      <c r="AB272" s="79">
        <v>0</v>
      </c>
      <c r="AC272" s="79">
        <v>0</v>
      </c>
      <c r="AD272" s="79">
        <v>0</v>
      </c>
      <c r="AE272" s="79">
        <v>0</v>
      </c>
      <c r="AF272" s="79">
        <v>0</v>
      </c>
      <c r="AG272" s="79">
        <v>0</v>
      </c>
      <c r="AH272" s="79">
        <v>0</v>
      </c>
      <c r="AI272" s="79">
        <v>0</v>
      </c>
      <c r="AJ272" s="79">
        <v>0</v>
      </c>
      <c r="AK272" s="79">
        <v>0</v>
      </c>
      <c r="AL272" s="79">
        <v>0</v>
      </c>
      <c r="AM272" s="79">
        <f t="shared" si="4"/>
        <v>0</v>
      </c>
      <c r="AP272" s="45"/>
    </row>
    <row r="273" spans="1:42" ht="33" customHeight="1">
      <c r="A273" s="54">
        <v>1212</v>
      </c>
      <c r="B273" s="55" t="s">
        <v>254</v>
      </c>
      <c r="C273" s="80" t="s">
        <v>682</v>
      </c>
      <c r="D273" s="79">
        <v>0</v>
      </c>
      <c r="E273" s="79">
        <v>0</v>
      </c>
      <c r="F273" s="79">
        <v>0</v>
      </c>
      <c r="G273" s="79">
        <v>0</v>
      </c>
      <c r="H273" s="79">
        <v>0</v>
      </c>
      <c r="I273" s="79">
        <v>0</v>
      </c>
      <c r="J273" s="79">
        <v>0</v>
      </c>
      <c r="K273" s="79">
        <v>0</v>
      </c>
      <c r="L273" s="79">
        <v>0</v>
      </c>
      <c r="M273" s="79">
        <v>0</v>
      </c>
      <c r="N273" s="79">
        <v>0</v>
      </c>
      <c r="O273" s="79">
        <v>0</v>
      </c>
      <c r="P273" s="79">
        <v>0</v>
      </c>
      <c r="Q273" s="79">
        <v>0</v>
      </c>
      <c r="R273" s="79">
        <v>0</v>
      </c>
      <c r="S273" s="79">
        <v>0</v>
      </c>
      <c r="T273" s="79">
        <v>0</v>
      </c>
      <c r="U273" s="79">
        <v>0</v>
      </c>
      <c r="V273" s="79">
        <v>0</v>
      </c>
      <c r="W273" s="79">
        <v>0</v>
      </c>
      <c r="X273" s="79">
        <v>0</v>
      </c>
      <c r="Y273" s="79">
        <v>0</v>
      </c>
      <c r="Z273" s="79">
        <v>0</v>
      </c>
      <c r="AA273" s="79">
        <v>0</v>
      </c>
      <c r="AB273" s="79">
        <v>0</v>
      </c>
      <c r="AC273" s="79">
        <v>0</v>
      </c>
      <c r="AD273" s="79">
        <v>0</v>
      </c>
      <c r="AE273" s="79">
        <v>0</v>
      </c>
      <c r="AF273" s="79">
        <v>0</v>
      </c>
      <c r="AG273" s="79">
        <v>0</v>
      </c>
      <c r="AH273" s="79">
        <v>0</v>
      </c>
      <c r="AI273" s="79">
        <v>0</v>
      </c>
      <c r="AJ273" s="79">
        <v>0</v>
      </c>
      <c r="AK273" s="79">
        <v>0</v>
      </c>
      <c r="AL273" s="79">
        <v>0</v>
      </c>
      <c r="AM273" s="79">
        <f t="shared" si="4"/>
        <v>0</v>
      </c>
      <c r="AP273" s="45"/>
    </row>
    <row r="274" spans="1:42" ht="33" customHeight="1">
      <c r="A274" s="54">
        <v>1213</v>
      </c>
      <c r="B274" s="55" t="s">
        <v>255</v>
      </c>
      <c r="C274" s="80" t="s">
        <v>682</v>
      </c>
      <c r="D274" s="79">
        <v>0</v>
      </c>
      <c r="E274" s="79">
        <v>0</v>
      </c>
      <c r="F274" s="79">
        <v>0</v>
      </c>
      <c r="G274" s="79">
        <v>0</v>
      </c>
      <c r="H274" s="79">
        <v>0</v>
      </c>
      <c r="I274" s="79">
        <v>0</v>
      </c>
      <c r="J274" s="79">
        <v>0</v>
      </c>
      <c r="K274" s="79">
        <v>0</v>
      </c>
      <c r="L274" s="79">
        <v>0</v>
      </c>
      <c r="M274" s="79">
        <v>0</v>
      </c>
      <c r="N274" s="79">
        <v>0</v>
      </c>
      <c r="O274" s="79">
        <v>0</v>
      </c>
      <c r="P274" s="79">
        <v>0</v>
      </c>
      <c r="Q274" s="79">
        <v>0</v>
      </c>
      <c r="R274" s="79">
        <v>0</v>
      </c>
      <c r="S274" s="79">
        <v>0</v>
      </c>
      <c r="T274" s="79">
        <v>0</v>
      </c>
      <c r="U274" s="79">
        <v>0</v>
      </c>
      <c r="V274" s="79">
        <v>0</v>
      </c>
      <c r="W274" s="79">
        <v>0</v>
      </c>
      <c r="X274" s="79">
        <v>0</v>
      </c>
      <c r="Y274" s="79">
        <v>0</v>
      </c>
      <c r="Z274" s="79">
        <v>0</v>
      </c>
      <c r="AA274" s="79">
        <v>0</v>
      </c>
      <c r="AB274" s="79">
        <v>0</v>
      </c>
      <c r="AC274" s="79">
        <v>0</v>
      </c>
      <c r="AD274" s="79">
        <v>0</v>
      </c>
      <c r="AE274" s="79">
        <v>0</v>
      </c>
      <c r="AF274" s="79">
        <v>0</v>
      </c>
      <c r="AG274" s="79">
        <v>0</v>
      </c>
      <c r="AH274" s="79">
        <v>0</v>
      </c>
      <c r="AI274" s="79">
        <v>0</v>
      </c>
      <c r="AJ274" s="79">
        <v>0</v>
      </c>
      <c r="AK274" s="79">
        <v>0</v>
      </c>
      <c r="AL274" s="79">
        <v>0</v>
      </c>
      <c r="AM274" s="79">
        <f t="shared" si="4"/>
        <v>0</v>
      </c>
      <c r="AP274" s="45"/>
    </row>
    <row r="275" spans="1:42" ht="33" customHeight="1">
      <c r="A275" s="54">
        <v>1214</v>
      </c>
      <c r="B275" s="55" t="s">
        <v>256</v>
      </c>
      <c r="C275" s="80" t="s">
        <v>682</v>
      </c>
      <c r="D275" s="79">
        <v>0</v>
      </c>
      <c r="E275" s="79">
        <v>0</v>
      </c>
      <c r="F275" s="79">
        <v>0</v>
      </c>
      <c r="G275" s="79">
        <v>0</v>
      </c>
      <c r="H275" s="79">
        <v>0</v>
      </c>
      <c r="I275" s="79">
        <v>0</v>
      </c>
      <c r="J275" s="79">
        <v>0</v>
      </c>
      <c r="K275" s="79">
        <v>0</v>
      </c>
      <c r="L275" s="79">
        <v>0</v>
      </c>
      <c r="M275" s="79">
        <v>0</v>
      </c>
      <c r="N275" s="79">
        <v>0</v>
      </c>
      <c r="O275" s="79">
        <v>0</v>
      </c>
      <c r="P275" s="79">
        <v>0</v>
      </c>
      <c r="Q275" s="79">
        <v>0</v>
      </c>
      <c r="R275" s="79">
        <v>0</v>
      </c>
      <c r="S275" s="79">
        <v>0</v>
      </c>
      <c r="T275" s="79">
        <v>0</v>
      </c>
      <c r="U275" s="79">
        <v>0</v>
      </c>
      <c r="V275" s="79">
        <v>0</v>
      </c>
      <c r="W275" s="79">
        <v>0</v>
      </c>
      <c r="X275" s="79">
        <v>0</v>
      </c>
      <c r="Y275" s="79">
        <v>0</v>
      </c>
      <c r="Z275" s="79">
        <v>0</v>
      </c>
      <c r="AA275" s="79">
        <v>0</v>
      </c>
      <c r="AB275" s="79">
        <v>0</v>
      </c>
      <c r="AC275" s="79">
        <v>0</v>
      </c>
      <c r="AD275" s="79">
        <v>0</v>
      </c>
      <c r="AE275" s="79">
        <v>0</v>
      </c>
      <c r="AF275" s="79">
        <v>0</v>
      </c>
      <c r="AG275" s="79">
        <v>0</v>
      </c>
      <c r="AH275" s="79">
        <v>0</v>
      </c>
      <c r="AI275" s="79">
        <v>0</v>
      </c>
      <c r="AJ275" s="79">
        <v>0</v>
      </c>
      <c r="AK275" s="79">
        <v>0</v>
      </c>
      <c r="AL275" s="79">
        <v>0</v>
      </c>
      <c r="AM275" s="79">
        <f t="shared" si="4"/>
        <v>0</v>
      </c>
      <c r="AP275" s="45"/>
    </row>
    <row r="276" spans="1:42" ht="33" customHeight="1">
      <c r="A276" s="54">
        <v>1215</v>
      </c>
      <c r="B276" s="55" t="s">
        <v>257</v>
      </c>
      <c r="C276" s="80" t="s">
        <v>682</v>
      </c>
      <c r="D276" s="79">
        <v>0</v>
      </c>
      <c r="E276" s="79">
        <v>0</v>
      </c>
      <c r="F276" s="79">
        <v>0</v>
      </c>
      <c r="G276" s="79">
        <v>0</v>
      </c>
      <c r="H276" s="79">
        <v>0</v>
      </c>
      <c r="I276" s="79">
        <v>0</v>
      </c>
      <c r="J276" s="79">
        <v>0</v>
      </c>
      <c r="K276" s="79">
        <v>0</v>
      </c>
      <c r="L276" s="79">
        <v>0</v>
      </c>
      <c r="M276" s="79">
        <v>0</v>
      </c>
      <c r="N276" s="79">
        <v>0</v>
      </c>
      <c r="O276" s="79">
        <v>0</v>
      </c>
      <c r="P276" s="79">
        <v>0</v>
      </c>
      <c r="Q276" s="79">
        <v>0</v>
      </c>
      <c r="R276" s="79">
        <v>0</v>
      </c>
      <c r="S276" s="79">
        <v>0</v>
      </c>
      <c r="T276" s="79">
        <v>0</v>
      </c>
      <c r="U276" s="79">
        <v>0</v>
      </c>
      <c r="V276" s="79">
        <v>0</v>
      </c>
      <c r="W276" s="79">
        <v>0</v>
      </c>
      <c r="X276" s="79">
        <v>0</v>
      </c>
      <c r="Y276" s="79">
        <v>0</v>
      </c>
      <c r="Z276" s="79">
        <v>0</v>
      </c>
      <c r="AA276" s="79">
        <v>0</v>
      </c>
      <c r="AB276" s="79">
        <v>0</v>
      </c>
      <c r="AC276" s="79">
        <v>0</v>
      </c>
      <c r="AD276" s="79">
        <v>0</v>
      </c>
      <c r="AE276" s="79">
        <v>0</v>
      </c>
      <c r="AF276" s="79">
        <v>0</v>
      </c>
      <c r="AG276" s="79">
        <v>0</v>
      </c>
      <c r="AH276" s="79">
        <v>0</v>
      </c>
      <c r="AI276" s="79">
        <v>0</v>
      </c>
      <c r="AJ276" s="79">
        <v>0</v>
      </c>
      <c r="AK276" s="79">
        <v>0</v>
      </c>
      <c r="AL276" s="79">
        <v>0</v>
      </c>
      <c r="AM276" s="79">
        <f t="shared" si="4"/>
        <v>0</v>
      </c>
      <c r="AP276" s="45"/>
    </row>
    <row r="277" spans="1:42" ht="33" customHeight="1">
      <c r="A277" s="54">
        <v>1216</v>
      </c>
      <c r="B277" s="55" t="s">
        <v>258</v>
      </c>
      <c r="C277" s="80" t="s">
        <v>682</v>
      </c>
      <c r="D277" s="79">
        <v>0</v>
      </c>
      <c r="E277" s="79">
        <v>0</v>
      </c>
      <c r="F277" s="79">
        <v>0</v>
      </c>
      <c r="G277" s="79">
        <v>0</v>
      </c>
      <c r="H277" s="79">
        <v>0</v>
      </c>
      <c r="I277" s="79">
        <v>0</v>
      </c>
      <c r="J277" s="79">
        <v>0</v>
      </c>
      <c r="K277" s="79">
        <v>0</v>
      </c>
      <c r="L277" s="79">
        <v>0</v>
      </c>
      <c r="M277" s="79">
        <v>0</v>
      </c>
      <c r="N277" s="79">
        <v>0</v>
      </c>
      <c r="O277" s="79">
        <v>0</v>
      </c>
      <c r="P277" s="79">
        <v>0</v>
      </c>
      <c r="Q277" s="79">
        <v>0</v>
      </c>
      <c r="R277" s="79">
        <v>0</v>
      </c>
      <c r="S277" s="79">
        <v>0</v>
      </c>
      <c r="T277" s="79">
        <v>0</v>
      </c>
      <c r="U277" s="79">
        <v>0</v>
      </c>
      <c r="V277" s="79">
        <v>0</v>
      </c>
      <c r="W277" s="79">
        <v>0</v>
      </c>
      <c r="X277" s="79">
        <v>0</v>
      </c>
      <c r="Y277" s="79">
        <v>0</v>
      </c>
      <c r="Z277" s="79">
        <v>0</v>
      </c>
      <c r="AA277" s="79">
        <v>0</v>
      </c>
      <c r="AB277" s="79">
        <v>0</v>
      </c>
      <c r="AC277" s="79">
        <v>0</v>
      </c>
      <c r="AD277" s="79">
        <v>0</v>
      </c>
      <c r="AE277" s="79">
        <v>0</v>
      </c>
      <c r="AF277" s="79">
        <v>0</v>
      </c>
      <c r="AG277" s="79">
        <v>0</v>
      </c>
      <c r="AH277" s="79">
        <v>0</v>
      </c>
      <c r="AI277" s="79">
        <v>0</v>
      </c>
      <c r="AJ277" s="79">
        <v>0</v>
      </c>
      <c r="AK277" s="79">
        <v>0</v>
      </c>
      <c r="AL277" s="79">
        <v>0</v>
      </c>
      <c r="AM277" s="79">
        <f t="shared" si="4"/>
        <v>0</v>
      </c>
      <c r="AP277" s="45"/>
    </row>
    <row r="278" spans="1:42" ht="33" customHeight="1">
      <c r="A278" s="54">
        <v>1217</v>
      </c>
      <c r="B278" s="55" t="s">
        <v>259</v>
      </c>
      <c r="C278" s="80" t="s">
        <v>682</v>
      </c>
      <c r="D278" s="79">
        <v>0</v>
      </c>
      <c r="E278" s="79">
        <v>0</v>
      </c>
      <c r="F278" s="79">
        <v>0</v>
      </c>
      <c r="G278" s="79">
        <v>0</v>
      </c>
      <c r="H278" s="79">
        <v>0</v>
      </c>
      <c r="I278" s="79">
        <v>0</v>
      </c>
      <c r="J278" s="79">
        <v>0</v>
      </c>
      <c r="K278" s="79">
        <v>0</v>
      </c>
      <c r="L278" s="79">
        <v>0</v>
      </c>
      <c r="M278" s="79">
        <v>0</v>
      </c>
      <c r="N278" s="79">
        <v>0</v>
      </c>
      <c r="O278" s="79">
        <v>0</v>
      </c>
      <c r="P278" s="79">
        <v>0</v>
      </c>
      <c r="Q278" s="79">
        <v>0</v>
      </c>
      <c r="R278" s="79">
        <v>0</v>
      </c>
      <c r="S278" s="79">
        <v>0</v>
      </c>
      <c r="T278" s="79">
        <v>0</v>
      </c>
      <c r="U278" s="79">
        <v>0</v>
      </c>
      <c r="V278" s="79">
        <v>0</v>
      </c>
      <c r="W278" s="79">
        <v>0</v>
      </c>
      <c r="X278" s="79">
        <v>0</v>
      </c>
      <c r="Y278" s="79">
        <v>0</v>
      </c>
      <c r="Z278" s="79">
        <v>0</v>
      </c>
      <c r="AA278" s="79">
        <v>0</v>
      </c>
      <c r="AB278" s="79">
        <v>0</v>
      </c>
      <c r="AC278" s="79">
        <v>0</v>
      </c>
      <c r="AD278" s="79">
        <v>0</v>
      </c>
      <c r="AE278" s="79">
        <v>0</v>
      </c>
      <c r="AF278" s="79">
        <v>0</v>
      </c>
      <c r="AG278" s="79">
        <v>0</v>
      </c>
      <c r="AH278" s="79">
        <v>0</v>
      </c>
      <c r="AI278" s="79">
        <v>0</v>
      </c>
      <c r="AJ278" s="79">
        <v>0</v>
      </c>
      <c r="AK278" s="79">
        <v>0</v>
      </c>
      <c r="AL278" s="79">
        <v>0</v>
      </c>
      <c r="AM278" s="79">
        <f t="shared" si="4"/>
        <v>0</v>
      </c>
      <c r="AP278" s="45"/>
    </row>
    <row r="279" spans="1:42" ht="33" customHeight="1">
      <c r="A279" s="54">
        <v>1218</v>
      </c>
      <c r="B279" s="55" t="s">
        <v>260</v>
      </c>
      <c r="C279" s="80" t="s">
        <v>682</v>
      </c>
      <c r="D279" s="79">
        <v>0</v>
      </c>
      <c r="E279" s="79">
        <v>0</v>
      </c>
      <c r="F279" s="79">
        <v>0</v>
      </c>
      <c r="G279" s="79">
        <v>0</v>
      </c>
      <c r="H279" s="79">
        <v>0</v>
      </c>
      <c r="I279" s="79">
        <v>0</v>
      </c>
      <c r="J279" s="79">
        <v>0</v>
      </c>
      <c r="K279" s="79">
        <v>0</v>
      </c>
      <c r="L279" s="79">
        <v>0</v>
      </c>
      <c r="M279" s="79">
        <v>0</v>
      </c>
      <c r="N279" s="79">
        <v>0</v>
      </c>
      <c r="O279" s="79">
        <v>0</v>
      </c>
      <c r="P279" s="79">
        <v>0</v>
      </c>
      <c r="Q279" s="79">
        <v>0</v>
      </c>
      <c r="R279" s="79">
        <v>0</v>
      </c>
      <c r="S279" s="79">
        <v>0</v>
      </c>
      <c r="T279" s="79">
        <v>0</v>
      </c>
      <c r="U279" s="79">
        <v>0</v>
      </c>
      <c r="V279" s="79">
        <v>0</v>
      </c>
      <c r="W279" s="79">
        <v>0</v>
      </c>
      <c r="X279" s="79">
        <v>0</v>
      </c>
      <c r="Y279" s="79">
        <v>0</v>
      </c>
      <c r="Z279" s="79">
        <v>0</v>
      </c>
      <c r="AA279" s="79">
        <v>0</v>
      </c>
      <c r="AB279" s="79">
        <v>0</v>
      </c>
      <c r="AC279" s="79">
        <v>0</v>
      </c>
      <c r="AD279" s="79">
        <v>0</v>
      </c>
      <c r="AE279" s="79">
        <v>0</v>
      </c>
      <c r="AF279" s="79">
        <v>0</v>
      </c>
      <c r="AG279" s="79">
        <v>0</v>
      </c>
      <c r="AH279" s="79">
        <v>0</v>
      </c>
      <c r="AI279" s="79">
        <v>0</v>
      </c>
      <c r="AJ279" s="79">
        <v>0</v>
      </c>
      <c r="AK279" s="79">
        <v>0</v>
      </c>
      <c r="AL279" s="79">
        <v>0</v>
      </c>
      <c r="AM279" s="79">
        <f t="shared" si="4"/>
        <v>0</v>
      </c>
      <c r="AP279" s="45"/>
    </row>
    <row r="280" spans="1:42" ht="33" customHeight="1">
      <c r="A280" s="54">
        <v>1219</v>
      </c>
      <c r="B280" s="55" t="s">
        <v>261</v>
      </c>
      <c r="C280" s="80" t="s">
        <v>682</v>
      </c>
      <c r="D280" s="79">
        <v>0</v>
      </c>
      <c r="E280" s="79">
        <v>0</v>
      </c>
      <c r="F280" s="79">
        <v>0</v>
      </c>
      <c r="G280" s="79">
        <v>0</v>
      </c>
      <c r="H280" s="79">
        <v>0</v>
      </c>
      <c r="I280" s="79">
        <v>0</v>
      </c>
      <c r="J280" s="79">
        <v>0</v>
      </c>
      <c r="K280" s="79">
        <v>0</v>
      </c>
      <c r="L280" s="79">
        <v>0</v>
      </c>
      <c r="M280" s="79">
        <v>0</v>
      </c>
      <c r="N280" s="79">
        <v>0</v>
      </c>
      <c r="O280" s="79">
        <v>0</v>
      </c>
      <c r="P280" s="79">
        <v>0</v>
      </c>
      <c r="Q280" s="79">
        <v>0</v>
      </c>
      <c r="R280" s="79">
        <v>0</v>
      </c>
      <c r="S280" s="79">
        <v>0</v>
      </c>
      <c r="T280" s="79">
        <v>0</v>
      </c>
      <c r="U280" s="79">
        <v>0</v>
      </c>
      <c r="V280" s="79">
        <v>0</v>
      </c>
      <c r="W280" s="79">
        <v>0</v>
      </c>
      <c r="X280" s="79">
        <v>0</v>
      </c>
      <c r="Y280" s="79">
        <v>0</v>
      </c>
      <c r="Z280" s="79">
        <v>0</v>
      </c>
      <c r="AA280" s="79">
        <v>0</v>
      </c>
      <c r="AB280" s="79">
        <v>0</v>
      </c>
      <c r="AC280" s="79">
        <v>0</v>
      </c>
      <c r="AD280" s="79">
        <v>0</v>
      </c>
      <c r="AE280" s="79">
        <v>0</v>
      </c>
      <c r="AF280" s="79">
        <v>0</v>
      </c>
      <c r="AG280" s="79">
        <v>0</v>
      </c>
      <c r="AH280" s="79">
        <v>0</v>
      </c>
      <c r="AI280" s="79">
        <v>0</v>
      </c>
      <c r="AJ280" s="79">
        <v>0</v>
      </c>
      <c r="AK280" s="79">
        <v>0</v>
      </c>
      <c r="AL280" s="79">
        <v>0</v>
      </c>
      <c r="AM280" s="79">
        <f t="shared" si="4"/>
        <v>0</v>
      </c>
      <c r="AP280" s="45"/>
    </row>
    <row r="281" spans="1:42" ht="33" customHeight="1">
      <c r="A281" s="54">
        <v>1220</v>
      </c>
      <c r="B281" s="55" t="s">
        <v>262</v>
      </c>
      <c r="C281" s="80" t="s">
        <v>682</v>
      </c>
      <c r="D281" s="79">
        <v>0</v>
      </c>
      <c r="E281" s="79">
        <v>0</v>
      </c>
      <c r="F281" s="79">
        <v>0</v>
      </c>
      <c r="G281" s="79">
        <v>0</v>
      </c>
      <c r="H281" s="79">
        <v>0</v>
      </c>
      <c r="I281" s="79">
        <v>0</v>
      </c>
      <c r="J281" s="79">
        <v>0</v>
      </c>
      <c r="K281" s="79">
        <v>0</v>
      </c>
      <c r="L281" s="79">
        <v>0</v>
      </c>
      <c r="M281" s="79">
        <v>0</v>
      </c>
      <c r="N281" s="79">
        <v>0</v>
      </c>
      <c r="O281" s="79">
        <v>0</v>
      </c>
      <c r="P281" s="79">
        <v>0</v>
      </c>
      <c r="Q281" s="79">
        <v>0</v>
      </c>
      <c r="R281" s="79">
        <v>0</v>
      </c>
      <c r="S281" s="79">
        <v>0</v>
      </c>
      <c r="T281" s="79">
        <v>0</v>
      </c>
      <c r="U281" s="79">
        <v>0</v>
      </c>
      <c r="V281" s="79">
        <v>0</v>
      </c>
      <c r="W281" s="79">
        <v>0</v>
      </c>
      <c r="X281" s="79">
        <v>0</v>
      </c>
      <c r="Y281" s="79">
        <v>0</v>
      </c>
      <c r="Z281" s="79">
        <v>0</v>
      </c>
      <c r="AA281" s="79">
        <v>0</v>
      </c>
      <c r="AB281" s="79">
        <v>0</v>
      </c>
      <c r="AC281" s="79">
        <v>0</v>
      </c>
      <c r="AD281" s="79">
        <v>0</v>
      </c>
      <c r="AE281" s="79">
        <v>0</v>
      </c>
      <c r="AF281" s="79">
        <v>0</v>
      </c>
      <c r="AG281" s="79">
        <v>0</v>
      </c>
      <c r="AH281" s="79">
        <v>0</v>
      </c>
      <c r="AI281" s="79">
        <v>0</v>
      </c>
      <c r="AJ281" s="79">
        <v>0</v>
      </c>
      <c r="AK281" s="79">
        <v>0</v>
      </c>
      <c r="AL281" s="79">
        <v>0</v>
      </c>
      <c r="AM281" s="79">
        <f t="shared" si="4"/>
        <v>0</v>
      </c>
      <c r="AP281" s="45"/>
    </row>
    <row r="282" spans="1:42" ht="33" customHeight="1">
      <c r="A282" s="54">
        <v>1221</v>
      </c>
      <c r="B282" s="55" t="s">
        <v>263</v>
      </c>
      <c r="C282" s="80" t="s">
        <v>682</v>
      </c>
      <c r="D282" s="79">
        <v>0</v>
      </c>
      <c r="E282" s="79">
        <v>0</v>
      </c>
      <c r="F282" s="79">
        <v>0</v>
      </c>
      <c r="G282" s="79">
        <v>0</v>
      </c>
      <c r="H282" s="79">
        <v>0</v>
      </c>
      <c r="I282" s="79">
        <v>0</v>
      </c>
      <c r="J282" s="79">
        <v>0</v>
      </c>
      <c r="K282" s="79">
        <v>0</v>
      </c>
      <c r="L282" s="79">
        <v>0</v>
      </c>
      <c r="M282" s="79">
        <v>0</v>
      </c>
      <c r="N282" s="79">
        <v>0</v>
      </c>
      <c r="O282" s="79">
        <v>0</v>
      </c>
      <c r="P282" s="79">
        <v>0</v>
      </c>
      <c r="Q282" s="79">
        <v>0</v>
      </c>
      <c r="R282" s="79">
        <v>0</v>
      </c>
      <c r="S282" s="79">
        <v>0</v>
      </c>
      <c r="T282" s="79">
        <v>0</v>
      </c>
      <c r="U282" s="79">
        <v>0</v>
      </c>
      <c r="V282" s="79">
        <v>0</v>
      </c>
      <c r="W282" s="79">
        <v>0</v>
      </c>
      <c r="X282" s="79">
        <v>0</v>
      </c>
      <c r="Y282" s="79">
        <v>0</v>
      </c>
      <c r="Z282" s="79">
        <v>0</v>
      </c>
      <c r="AA282" s="79">
        <v>0</v>
      </c>
      <c r="AB282" s="79">
        <v>0</v>
      </c>
      <c r="AC282" s="79">
        <v>0</v>
      </c>
      <c r="AD282" s="79">
        <v>0</v>
      </c>
      <c r="AE282" s="79">
        <v>0</v>
      </c>
      <c r="AF282" s="79">
        <v>0</v>
      </c>
      <c r="AG282" s="79">
        <v>0</v>
      </c>
      <c r="AH282" s="79">
        <v>0</v>
      </c>
      <c r="AI282" s="79">
        <v>0</v>
      </c>
      <c r="AJ282" s="79">
        <v>0</v>
      </c>
      <c r="AK282" s="79">
        <v>0</v>
      </c>
      <c r="AL282" s="79">
        <v>0</v>
      </c>
      <c r="AM282" s="79">
        <f t="shared" si="4"/>
        <v>0</v>
      </c>
      <c r="AP282" s="45"/>
    </row>
    <row r="283" spans="1:42" ht="33" customHeight="1">
      <c r="A283" s="54">
        <v>1222</v>
      </c>
      <c r="B283" s="55" t="s">
        <v>264</v>
      </c>
      <c r="C283" s="80" t="s">
        <v>682</v>
      </c>
      <c r="D283" s="79">
        <v>0</v>
      </c>
      <c r="E283" s="79">
        <v>0</v>
      </c>
      <c r="F283" s="79">
        <v>0</v>
      </c>
      <c r="G283" s="79">
        <v>0</v>
      </c>
      <c r="H283" s="79">
        <v>0</v>
      </c>
      <c r="I283" s="79">
        <v>0</v>
      </c>
      <c r="J283" s="79">
        <v>0</v>
      </c>
      <c r="K283" s="79">
        <v>0</v>
      </c>
      <c r="L283" s="79">
        <v>0</v>
      </c>
      <c r="M283" s="79">
        <v>0</v>
      </c>
      <c r="N283" s="79">
        <v>0</v>
      </c>
      <c r="O283" s="79">
        <v>0</v>
      </c>
      <c r="P283" s="79">
        <v>0</v>
      </c>
      <c r="Q283" s="79">
        <v>0</v>
      </c>
      <c r="R283" s="79">
        <v>0</v>
      </c>
      <c r="S283" s="79">
        <v>0</v>
      </c>
      <c r="T283" s="79">
        <v>0</v>
      </c>
      <c r="U283" s="79">
        <v>0</v>
      </c>
      <c r="V283" s="79">
        <v>0</v>
      </c>
      <c r="W283" s="79">
        <v>0</v>
      </c>
      <c r="X283" s="79">
        <v>0</v>
      </c>
      <c r="Y283" s="79">
        <v>0</v>
      </c>
      <c r="Z283" s="79">
        <v>0</v>
      </c>
      <c r="AA283" s="79">
        <v>0</v>
      </c>
      <c r="AB283" s="79">
        <v>0</v>
      </c>
      <c r="AC283" s="79">
        <v>0</v>
      </c>
      <c r="AD283" s="79">
        <v>0</v>
      </c>
      <c r="AE283" s="79">
        <v>0</v>
      </c>
      <c r="AF283" s="79">
        <v>0</v>
      </c>
      <c r="AG283" s="79">
        <v>0</v>
      </c>
      <c r="AH283" s="79">
        <v>0</v>
      </c>
      <c r="AI283" s="79">
        <v>0</v>
      </c>
      <c r="AJ283" s="79">
        <v>0</v>
      </c>
      <c r="AK283" s="79">
        <v>0</v>
      </c>
      <c r="AL283" s="79">
        <v>0</v>
      </c>
      <c r="AM283" s="79">
        <f t="shared" si="4"/>
        <v>0</v>
      </c>
      <c r="AP283" s="45"/>
    </row>
    <row r="284" spans="1:42" ht="33" customHeight="1">
      <c r="A284" s="54">
        <v>1223</v>
      </c>
      <c r="B284" s="55" t="s">
        <v>265</v>
      </c>
      <c r="C284" s="80" t="s">
        <v>682</v>
      </c>
      <c r="D284" s="79">
        <v>0</v>
      </c>
      <c r="E284" s="79">
        <v>0</v>
      </c>
      <c r="F284" s="79">
        <v>0</v>
      </c>
      <c r="G284" s="79">
        <v>0</v>
      </c>
      <c r="H284" s="79">
        <v>0</v>
      </c>
      <c r="I284" s="79">
        <v>0</v>
      </c>
      <c r="J284" s="79">
        <v>0</v>
      </c>
      <c r="K284" s="79">
        <v>0</v>
      </c>
      <c r="L284" s="79">
        <v>0</v>
      </c>
      <c r="M284" s="79">
        <v>0</v>
      </c>
      <c r="N284" s="79">
        <v>0</v>
      </c>
      <c r="O284" s="79">
        <v>0</v>
      </c>
      <c r="P284" s="79">
        <v>0</v>
      </c>
      <c r="Q284" s="79">
        <v>0</v>
      </c>
      <c r="R284" s="79">
        <v>0</v>
      </c>
      <c r="S284" s="79">
        <v>0</v>
      </c>
      <c r="T284" s="79">
        <v>0</v>
      </c>
      <c r="U284" s="79">
        <v>0</v>
      </c>
      <c r="V284" s="79">
        <v>0</v>
      </c>
      <c r="W284" s="79">
        <v>0</v>
      </c>
      <c r="X284" s="79">
        <v>0</v>
      </c>
      <c r="Y284" s="79">
        <v>0</v>
      </c>
      <c r="Z284" s="79">
        <v>0</v>
      </c>
      <c r="AA284" s="79">
        <v>0</v>
      </c>
      <c r="AB284" s="79">
        <v>0</v>
      </c>
      <c r="AC284" s="79">
        <v>0</v>
      </c>
      <c r="AD284" s="79">
        <v>0</v>
      </c>
      <c r="AE284" s="79">
        <v>0</v>
      </c>
      <c r="AF284" s="79">
        <v>0</v>
      </c>
      <c r="AG284" s="79">
        <v>0</v>
      </c>
      <c r="AH284" s="79">
        <v>0</v>
      </c>
      <c r="AI284" s="79">
        <v>0</v>
      </c>
      <c r="AJ284" s="79">
        <v>0</v>
      </c>
      <c r="AK284" s="79">
        <v>0</v>
      </c>
      <c r="AL284" s="79">
        <v>0</v>
      </c>
      <c r="AM284" s="79">
        <f t="shared" si="4"/>
        <v>0</v>
      </c>
      <c r="AP284" s="45"/>
    </row>
    <row r="285" spans="1:42" ht="33" customHeight="1">
      <c r="A285" s="54">
        <v>1224</v>
      </c>
      <c r="B285" s="55" t="s">
        <v>266</v>
      </c>
      <c r="C285" s="80" t="s">
        <v>682</v>
      </c>
      <c r="D285" s="79">
        <v>0</v>
      </c>
      <c r="E285" s="79">
        <v>0</v>
      </c>
      <c r="F285" s="79">
        <v>0</v>
      </c>
      <c r="G285" s="79">
        <v>0</v>
      </c>
      <c r="H285" s="79">
        <v>0</v>
      </c>
      <c r="I285" s="79">
        <v>0</v>
      </c>
      <c r="J285" s="79">
        <v>0</v>
      </c>
      <c r="K285" s="79">
        <v>0</v>
      </c>
      <c r="L285" s="79">
        <v>0</v>
      </c>
      <c r="M285" s="79">
        <v>0</v>
      </c>
      <c r="N285" s="79">
        <v>0</v>
      </c>
      <c r="O285" s="79">
        <v>0</v>
      </c>
      <c r="P285" s="79">
        <v>0</v>
      </c>
      <c r="Q285" s="79">
        <v>0</v>
      </c>
      <c r="R285" s="79">
        <v>0</v>
      </c>
      <c r="S285" s="79">
        <v>0</v>
      </c>
      <c r="T285" s="79">
        <v>0</v>
      </c>
      <c r="U285" s="79">
        <v>0</v>
      </c>
      <c r="V285" s="79">
        <v>0</v>
      </c>
      <c r="W285" s="79">
        <v>0</v>
      </c>
      <c r="X285" s="79">
        <v>0</v>
      </c>
      <c r="Y285" s="79">
        <v>0</v>
      </c>
      <c r="Z285" s="79">
        <v>0</v>
      </c>
      <c r="AA285" s="79">
        <v>0</v>
      </c>
      <c r="AB285" s="79">
        <v>0</v>
      </c>
      <c r="AC285" s="79">
        <v>0</v>
      </c>
      <c r="AD285" s="79">
        <v>0</v>
      </c>
      <c r="AE285" s="79">
        <v>0</v>
      </c>
      <c r="AF285" s="79">
        <v>0</v>
      </c>
      <c r="AG285" s="79">
        <v>0</v>
      </c>
      <c r="AH285" s="79">
        <v>0</v>
      </c>
      <c r="AI285" s="79">
        <v>0</v>
      </c>
      <c r="AJ285" s="79">
        <v>0</v>
      </c>
      <c r="AK285" s="79">
        <v>0</v>
      </c>
      <c r="AL285" s="79">
        <v>0</v>
      </c>
      <c r="AM285" s="79">
        <f t="shared" si="4"/>
        <v>0</v>
      </c>
      <c r="AP285" s="45"/>
    </row>
    <row r="286" spans="1:42" ht="33" customHeight="1">
      <c r="A286" s="54">
        <v>1225</v>
      </c>
      <c r="B286" s="55" t="s">
        <v>267</v>
      </c>
      <c r="C286" s="80" t="s">
        <v>682</v>
      </c>
      <c r="D286" s="79">
        <v>0</v>
      </c>
      <c r="E286" s="79">
        <v>0</v>
      </c>
      <c r="F286" s="79">
        <v>0</v>
      </c>
      <c r="G286" s="79">
        <v>0</v>
      </c>
      <c r="H286" s="79">
        <v>0</v>
      </c>
      <c r="I286" s="79">
        <v>0</v>
      </c>
      <c r="J286" s="79">
        <v>0</v>
      </c>
      <c r="K286" s="79">
        <v>0</v>
      </c>
      <c r="L286" s="79">
        <v>0</v>
      </c>
      <c r="M286" s="79">
        <v>0</v>
      </c>
      <c r="N286" s="79">
        <v>0</v>
      </c>
      <c r="O286" s="79">
        <v>0</v>
      </c>
      <c r="P286" s="79">
        <v>0</v>
      </c>
      <c r="Q286" s="79">
        <v>0</v>
      </c>
      <c r="R286" s="79">
        <v>0</v>
      </c>
      <c r="S286" s="79">
        <v>0</v>
      </c>
      <c r="T286" s="79">
        <v>0</v>
      </c>
      <c r="U286" s="79">
        <v>0</v>
      </c>
      <c r="V286" s="79">
        <v>0</v>
      </c>
      <c r="W286" s="79">
        <v>0</v>
      </c>
      <c r="X286" s="79">
        <v>0</v>
      </c>
      <c r="Y286" s="79">
        <v>0</v>
      </c>
      <c r="Z286" s="79">
        <v>0</v>
      </c>
      <c r="AA286" s="79">
        <v>0</v>
      </c>
      <c r="AB286" s="79">
        <v>0</v>
      </c>
      <c r="AC286" s="79">
        <v>0</v>
      </c>
      <c r="AD286" s="79">
        <v>0</v>
      </c>
      <c r="AE286" s="79">
        <v>0</v>
      </c>
      <c r="AF286" s="79">
        <v>0</v>
      </c>
      <c r="AG286" s="79">
        <v>0</v>
      </c>
      <c r="AH286" s="79">
        <v>0</v>
      </c>
      <c r="AI286" s="79">
        <v>0</v>
      </c>
      <c r="AJ286" s="79">
        <v>0</v>
      </c>
      <c r="AK286" s="79">
        <v>0</v>
      </c>
      <c r="AL286" s="79">
        <v>0</v>
      </c>
      <c r="AM286" s="79">
        <f t="shared" si="4"/>
        <v>0</v>
      </c>
      <c r="AP286" s="45"/>
    </row>
    <row r="287" spans="1:42" ht="33" customHeight="1">
      <c r="A287" s="54">
        <v>1226</v>
      </c>
      <c r="B287" s="55" t="s">
        <v>268</v>
      </c>
      <c r="C287" s="80" t="s">
        <v>682</v>
      </c>
      <c r="D287" s="79">
        <v>0</v>
      </c>
      <c r="E287" s="79">
        <v>0</v>
      </c>
      <c r="F287" s="79">
        <v>0</v>
      </c>
      <c r="G287" s="79">
        <v>0</v>
      </c>
      <c r="H287" s="79">
        <v>0</v>
      </c>
      <c r="I287" s="79">
        <v>0</v>
      </c>
      <c r="J287" s="79">
        <v>0</v>
      </c>
      <c r="K287" s="79">
        <v>0</v>
      </c>
      <c r="L287" s="79">
        <v>0</v>
      </c>
      <c r="M287" s="79">
        <v>0</v>
      </c>
      <c r="N287" s="79">
        <v>0</v>
      </c>
      <c r="O287" s="79">
        <v>0</v>
      </c>
      <c r="P287" s="79">
        <v>0</v>
      </c>
      <c r="Q287" s="79">
        <v>0</v>
      </c>
      <c r="R287" s="79">
        <v>0</v>
      </c>
      <c r="S287" s="79">
        <v>0</v>
      </c>
      <c r="T287" s="79">
        <v>0</v>
      </c>
      <c r="U287" s="79">
        <v>0</v>
      </c>
      <c r="V287" s="79">
        <v>0</v>
      </c>
      <c r="W287" s="79">
        <v>0</v>
      </c>
      <c r="X287" s="79">
        <v>0</v>
      </c>
      <c r="Y287" s="79">
        <v>0</v>
      </c>
      <c r="Z287" s="79">
        <v>0</v>
      </c>
      <c r="AA287" s="79">
        <v>0</v>
      </c>
      <c r="AB287" s="79">
        <v>0</v>
      </c>
      <c r="AC287" s="79">
        <v>0</v>
      </c>
      <c r="AD287" s="79">
        <v>0</v>
      </c>
      <c r="AE287" s="79">
        <v>0</v>
      </c>
      <c r="AF287" s="79">
        <v>0</v>
      </c>
      <c r="AG287" s="79">
        <v>0</v>
      </c>
      <c r="AH287" s="79">
        <v>0</v>
      </c>
      <c r="AI287" s="79">
        <v>0</v>
      </c>
      <c r="AJ287" s="79">
        <v>0</v>
      </c>
      <c r="AK287" s="79">
        <v>0</v>
      </c>
      <c r="AL287" s="79">
        <v>0</v>
      </c>
      <c r="AM287" s="79">
        <f t="shared" si="4"/>
        <v>0</v>
      </c>
      <c r="AP287" s="45"/>
    </row>
    <row r="288" spans="1:42" ht="33" customHeight="1">
      <c r="A288" s="54">
        <v>1227</v>
      </c>
      <c r="B288" s="55" t="s">
        <v>269</v>
      </c>
      <c r="C288" s="80" t="s">
        <v>682</v>
      </c>
      <c r="D288" s="79">
        <v>0</v>
      </c>
      <c r="E288" s="79">
        <v>0</v>
      </c>
      <c r="F288" s="79">
        <v>0</v>
      </c>
      <c r="G288" s="79">
        <v>0</v>
      </c>
      <c r="H288" s="79">
        <v>0</v>
      </c>
      <c r="I288" s="79">
        <v>0</v>
      </c>
      <c r="J288" s="79">
        <v>0</v>
      </c>
      <c r="K288" s="79">
        <v>0</v>
      </c>
      <c r="L288" s="79">
        <v>0</v>
      </c>
      <c r="M288" s="79">
        <v>0</v>
      </c>
      <c r="N288" s="79">
        <v>0</v>
      </c>
      <c r="O288" s="79">
        <v>0</v>
      </c>
      <c r="P288" s="79">
        <v>0</v>
      </c>
      <c r="Q288" s="79">
        <v>0</v>
      </c>
      <c r="R288" s="79">
        <v>0</v>
      </c>
      <c r="S288" s="79">
        <v>0</v>
      </c>
      <c r="T288" s="79">
        <v>0</v>
      </c>
      <c r="U288" s="79">
        <v>0</v>
      </c>
      <c r="V288" s="79">
        <v>0</v>
      </c>
      <c r="W288" s="79">
        <v>0</v>
      </c>
      <c r="X288" s="79">
        <v>0</v>
      </c>
      <c r="Y288" s="79">
        <v>0</v>
      </c>
      <c r="Z288" s="79">
        <v>0</v>
      </c>
      <c r="AA288" s="79">
        <v>0</v>
      </c>
      <c r="AB288" s="79">
        <v>0</v>
      </c>
      <c r="AC288" s="79">
        <v>0</v>
      </c>
      <c r="AD288" s="79">
        <v>0</v>
      </c>
      <c r="AE288" s="79">
        <v>0</v>
      </c>
      <c r="AF288" s="79">
        <v>0</v>
      </c>
      <c r="AG288" s="79">
        <v>0</v>
      </c>
      <c r="AH288" s="79">
        <v>0</v>
      </c>
      <c r="AI288" s="79">
        <v>0</v>
      </c>
      <c r="AJ288" s="79">
        <v>0</v>
      </c>
      <c r="AK288" s="79">
        <v>0</v>
      </c>
      <c r="AL288" s="79">
        <v>0</v>
      </c>
      <c r="AM288" s="79">
        <f t="shared" si="4"/>
        <v>0</v>
      </c>
      <c r="AP288" s="45"/>
    </row>
    <row r="289" spans="1:42" ht="33" customHeight="1">
      <c r="A289" s="54">
        <v>1228</v>
      </c>
      <c r="B289" s="55" t="s">
        <v>270</v>
      </c>
      <c r="C289" s="80" t="s">
        <v>682</v>
      </c>
      <c r="D289" s="79">
        <v>0</v>
      </c>
      <c r="E289" s="79">
        <v>0</v>
      </c>
      <c r="F289" s="79">
        <v>0</v>
      </c>
      <c r="G289" s="79">
        <v>0</v>
      </c>
      <c r="H289" s="79">
        <v>0</v>
      </c>
      <c r="I289" s="79">
        <v>0</v>
      </c>
      <c r="J289" s="79">
        <v>0</v>
      </c>
      <c r="K289" s="79">
        <v>0</v>
      </c>
      <c r="L289" s="79">
        <v>0</v>
      </c>
      <c r="M289" s="79">
        <v>0</v>
      </c>
      <c r="N289" s="79">
        <v>0</v>
      </c>
      <c r="O289" s="79">
        <v>0</v>
      </c>
      <c r="P289" s="79">
        <v>0</v>
      </c>
      <c r="Q289" s="79">
        <v>0</v>
      </c>
      <c r="R289" s="79">
        <v>0</v>
      </c>
      <c r="S289" s="79">
        <v>0</v>
      </c>
      <c r="T289" s="79">
        <v>0</v>
      </c>
      <c r="U289" s="79">
        <v>0</v>
      </c>
      <c r="V289" s="79">
        <v>0</v>
      </c>
      <c r="W289" s="79">
        <v>0</v>
      </c>
      <c r="X289" s="79">
        <v>0</v>
      </c>
      <c r="Y289" s="79">
        <v>0</v>
      </c>
      <c r="Z289" s="79">
        <v>0</v>
      </c>
      <c r="AA289" s="79">
        <v>0</v>
      </c>
      <c r="AB289" s="79">
        <v>0</v>
      </c>
      <c r="AC289" s="79">
        <v>0</v>
      </c>
      <c r="AD289" s="79">
        <v>0</v>
      </c>
      <c r="AE289" s="79">
        <v>0</v>
      </c>
      <c r="AF289" s="79">
        <v>0</v>
      </c>
      <c r="AG289" s="79">
        <v>0</v>
      </c>
      <c r="AH289" s="79">
        <v>0</v>
      </c>
      <c r="AI289" s="79">
        <v>0</v>
      </c>
      <c r="AJ289" s="79">
        <v>0</v>
      </c>
      <c r="AK289" s="79">
        <v>0</v>
      </c>
      <c r="AL289" s="79">
        <v>0</v>
      </c>
      <c r="AM289" s="79">
        <f t="shared" si="4"/>
        <v>0</v>
      </c>
      <c r="AP289" s="45"/>
    </row>
    <row r="290" spans="1:42" ht="33" customHeight="1">
      <c r="A290" s="54">
        <v>1229</v>
      </c>
      <c r="B290" s="55" t="s">
        <v>271</v>
      </c>
      <c r="C290" s="80" t="s">
        <v>682</v>
      </c>
      <c r="D290" s="79">
        <v>0</v>
      </c>
      <c r="E290" s="79">
        <v>0</v>
      </c>
      <c r="F290" s="79">
        <v>0</v>
      </c>
      <c r="G290" s="79">
        <v>0</v>
      </c>
      <c r="H290" s="79">
        <v>0</v>
      </c>
      <c r="I290" s="79">
        <v>0</v>
      </c>
      <c r="J290" s="79">
        <v>0</v>
      </c>
      <c r="K290" s="79">
        <v>0</v>
      </c>
      <c r="L290" s="79">
        <v>0</v>
      </c>
      <c r="M290" s="79">
        <v>0</v>
      </c>
      <c r="N290" s="79">
        <v>0</v>
      </c>
      <c r="O290" s="79">
        <v>0</v>
      </c>
      <c r="P290" s="79">
        <v>0</v>
      </c>
      <c r="Q290" s="79">
        <v>0</v>
      </c>
      <c r="R290" s="79">
        <v>0</v>
      </c>
      <c r="S290" s="79">
        <v>0</v>
      </c>
      <c r="T290" s="79">
        <v>0</v>
      </c>
      <c r="U290" s="79">
        <v>0</v>
      </c>
      <c r="V290" s="79">
        <v>0</v>
      </c>
      <c r="W290" s="79">
        <v>0</v>
      </c>
      <c r="X290" s="79">
        <v>0</v>
      </c>
      <c r="Y290" s="79">
        <v>0</v>
      </c>
      <c r="Z290" s="79">
        <v>0</v>
      </c>
      <c r="AA290" s="79">
        <v>0</v>
      </c>
      <c r="AB290" s="79">
        <v>0</v>
      </c>
      <c r="AC290" s="79">
        <v>0</v>
      </c>
      <c r="AD290" s="79">
        <v>0</v>
      </c>
      <c r="AE290" s="79">
        <v>0</v>
      </c>
      <c r="AF290" s="79">
        <v>0</v>
      </c>
      <c r="AG290" s="79">
        <v>0</v>
      </c>
      <c r="AH290" s="79">
        <v>0</v>
      </c>
      <c r="AI290" s="79">
        <v>0</v>
      </c>
      <c r="AJ290" s="79">
        <v>0</v>
      </c>
      <c r="AK290" s="79">
        <v>0</v>
      </c>
      <c r="AL290" s="79">
        <v>0</v>
      </c>
      <c r="AM290" s="79">
        <f t="shared" si="4"/>
        <v>0</v>
      </c>
      <c r="AP290" s="45"/>
    </row>
    <row r="291" spans="1:42" ht="33" customHeight="1">
      <c r="A291" s="54">
        <v>1230</v>
      </c>
      <c r="B291" s="55" t="s">
        <v>272</v>
      </c>
      <c r="C291" s="80" t="s">
        <v>682</v>
      </c>
      <c r="D291" s="79">
        <v>0</v>
      </c>
      <c r="E291" s="79">
        <v>0</v>
      </c>
      <c r="F291" s="79">
        <v>0</v>
      </c>
      <c r="G291" s="79">
        <v>0</v>
      </c>
      <c r="H291" s="79">
        <v>0</v>
      </c>
      <c r="I291" s="79">
        <v>0</v>
      </c>
      <c r="J291" s="79">
        <v>0</v>
      </c>
      <c r="K291" s="79">
        <v>0</v>
      </c>
      <c r="L291" s="79">
        <v>0</v>
      </c>
      <c r="M291" s="79">
        <v>0</v>
      </c>
      <c r="N291" s="79">
        <v>0</v>
      </c>
      <c r="O291" s="79">
        <v>0</v>
      </c>
      <c r="P291" s="79">
        <v>0</v>
      </c>
      <c r="Q291" s="79">
        <v>0</v>
      </c>
      <c r="R291" s="79">
        <v>0</v>
      </c>
      <c r="S291" s="79">
        <v>0</v>
      </c>
      <c r="T291" s="79">
        <v>0</v>
      </c>
      <c r="U291" s="79">
        <v>0</v>
      </c>
      <c r="V291" s="79">
        <v>0</v>
      </c>
      <c r="W291" s="79">
        <v>0</v>
      </c>
      <c r="X291" s="79">
        <v>0</v>
      </c>
      <c r="Y291" s="79">
        <v>0</v>
      </c>
      <c r="Z291" s="79">
        <v>0</v>
      </c>
      <c r="AA291" s="79">
        <v>0</v>
      </c>
      <c r="AB291" s="79">
        <v>0</v>
      </c>
      <c r="AC291" s="79">
        <v>0</v>
      </c>
      <c r="AD291" s="79">
        <v>0</v>
      </c>
      <c r="AE291" s="79">
        <v>0</v>
      </c>
      <c r="AF291" s="79">
        <v>0</v>
      </c>
      <c r="AG291" s="79">
        <v>0</v>
      </c>
      <c r="AH291" s="79">
        <v>0</v>
      </c>
      <c r="AI291" s="79">
        <v>0</v>
      </c>
      <c r="AJ291" s="79">
        <v>0</v>
      </c>
      <c r="AK291" s="79">
        <v>0</v>
      </c>
      <c r="AL291" s="79">
        <v>0</v>
      </c>
      <c r="AM291" s="79">
        <f t="shared" si="4"/>
        <v>0</v>
      </c>
      <c r="AP291" s="45"/>
    </row>
    <row r="292" spans="1:42" ht="33" customHeight="1">
      <c r="A292" s="54">
        <v>1231</v>
      </c>
      <c r="B292" s="55" t="s">
        <v>273</v>
      </c>
      <c r="C292" s="80" t="s">
        <v>682</v>
      </c>
      <c r="D292" s="79">
        <v>0</v>
      </c>
      <c r="E292" s="79">
        <v>0</v>
      </c>
      <c r="F292" s="79">
        <v>0</v>
      </c>
      <c r="G292" s="79">
        <v>0</v>
      </c>
      <c r="H292" s="79">
        <v>0</v>
      </c>
      <c r="I292" s="79">
        <v>0</v>
      </c>
      <c r="J292" s="79">
        <v>0</v>
      </c>
      <c r="K292" s="79">
        <v>0</v>
      </c>
      <c r="L292" s="79">
        <v>0</v>
      </c>
      <c r="M292" s="79">
        <v>0</v>
      </c>
      <c r="N292" s="79">
        <v>0</v>
      </c>
      <c r="O292" s="79">
        <v>0</v>
      </c>
      <c r="P292" s="79">
        <v>0</v>
      </c>
      <c r="Q292" s="79">
        <v>0</v>
      </c>
      <c r="R292" s="79">
        <v>0</v>
      </c>
      <c r="S292" s="79">
        <v>0</v>
      </c>
      <c r="T292" s="79">
        <v>0</v>
      </c>
      <c r="U292" s="79">
        <v>0</v>
      </c>
      <c r="V292" s="79">
        <v>0</v>
      </c>
      <c r="W292" s="79">
        <v>0</v>
      </c>
      <c r="X292" s="79">
        <v>0</v>
      </c>
      <c r="Y292" s="79">
        <v>0</v>
      </c>
      <c r="Z292" s="79">
        <v>0</v>
      </c>
      <c r="AA292" s="79">
        <v>0</v>
      </c>
      <c r="AB292" s="79">
        <v>0</v>
      </c>
      <c r="AC292" s="79">
        <v>0</v>
      </c>
      <c r="AD292" s="79">
        <v>0</v>
      </c>
      <c r="AE292" s="79">
        <v>0</v>
      </c>
      <c r="AF292" s="79">
        <v>0</v>
      </c>
      <c r="AG292" s="79">
        <v>0</v>
      </c>
      <c r="AH292" s="79">
        <v>0</v>
      </c>
      <c r="AI292" s="79">
        <v>0</v>
      </c>
      <c r="AJ292" s="79">
        <v>0</v>
      </c>
      <c r="AK292" s="79">
        <v>0</v>
      </c>
      <c r="AL292" s="79">
        <v>0</v>
      </c>
      <c r="AM292" s="79">
        <f t="shared" si="4"/>
        <v>0</v>
      </c>
      <c r="AP292" s="45"/>
    </row>
    <row r="293" spans="1:42" ht="33" customHeight="1">
      <c r="A293" s="54">
        <v>1232</v>
      </c>
      <c r="B293" s="55" t="s">
        <v>274</v>
      </c>
      <c r="C293" s="80" t="s">
        <v>682</v>
      </c>
      <c r="D293" s="79">
        <v>0</v>
      </c>
      <c r="E293" s="79">
        <v>0</v>
      </c>
      <c r="F293" s="79">
        <v>0</v>
      </c>
      <c r="G293" s="79">
        <v>0</v>
      </c>
      <c r="H293" s="79">
        <v>0</v>
      </c>
      <c r="I293" s="79">
        <v>0</v>
      </c>
      <c r="J293" s="79">
        <v>0</v>
      </c>
      <c r="K293" s="79">
        <v>0</v>
      </c>
      <c r="L293" s="79">
        <v>0</v>
      </c>
      <c r="M293" s="79">
        <v>0</v>
      </c>
      <c r="N293" s="79">
        <v>0</v>
      </c>
      <c r="O293" s="79">
        <v>0</v>
      </c>
      <c r="P293" s="79">
        <v>0</v>
      </c>
      <c r="Q293" s="79">
        <v>0</v>
      </c>
      <c r="R293" s="79">
        <v>0</v>
      </c>
      <c r="S293" s="79">
        <v>0</v>
      </c>
      <c r="T293" s="79">
        <v>0</v>
      </c>
      <c r="U293" s="79">
        <v>0</v>
      </c>
      <c r="V293" s="79">
        <v>0</v>
      </c>
      <c r="W293" s="79">
        <v>0</v>
      </c>
      <c r="X293" s="79">
        <v>0</v>
      </c>
      <c r="Y293" s="79">
        <v>0</v>
      </c>
      <c r="Z293" s="79">
        <v>0</v>
      </c>
      <c r="AA293" s="79">
        <v>0</v>
      </c>
      <c r="AB293" s="79">
        <v>0</v>
      </c>
      <c r="AC293" s="79">
        <v>0</v>
      </c>
      <c r="AD293" s="79">
        <v>0</v>
      </c>
      <c r="AE293" s="79">
        <v>0</v>
      </c>
      <c r="AF293" s="79">
        <v>0</v>
      </c>
      <c r="AG293" s="79">
        <v>0</v>
      </c>
      <c r="AH293" s="79">
        <v>0</v>
      </c>
      <c r="AI293" s="79">
        <v>0</v>
      </c>
      <c r="AJ293" s="79">
        <v>0</v>
      </c>
      <c r="AK293" s="79">
        <v>0</v>
      </c>
      <c r="AL293" s="79">
        <v>0</v>
      </c>
      <c r="AM293" s="79">
        <f t="shared" si="4"/>
        <v>0</v>
      </c>
      <c r="AP293" s="45"/>
    </row>
    <row r="294" spans="1:42" ht="33" customHeight="1">
      <c r="A294" s="54">
        <v>1233</v>
      </c>
      <c r="B294" s="55" t="s">
        <v>275</v>
      </c>
      <c r="C294" s="80" t="s">
        <v>682</v>
      </c>
      <c r="D294" s="79">
        <v>0</v>
      </c>
      <c r="E294" s="79">
        <v>0</v>
      </c>
      <c r="F294" s="79">
        <v>0</v>
      </c>
      <c r="G294" s="79">
        <v>0</v>
      </c>
      <c r="H294" s="79">
        <v>0</v>
      </c>
      <c r="I294" s="79">
        <v>0</v>
      </c>
      <c r="J294" s="79">
        <v>0</v>
      </c>
      <c r="K294" s="79">
        <v>0</v>
      </c>
      <c r="L294" s="79">
        <v>0</v>
      </c>
      <c r="M294" s="79">
        <v>0</v>
      </c>
      <c r="N294" s="79">
        <v>0</v>
      </c>
      <c r="O294" s="79">
        <v>0</v>
      </c>
      <c r="P294" s="79">
        <v>0</v>
      </c>
      <c r="Q294" s="79">
        <v>0</v>
      </c>
      <c r="R294" s="79">
        <v>0</v>
      </c>
      <c r="S294" s="79">
        <v>0</v>
      </c>
      <c r="T294" s="79">
        <v>0</v>
      </c>
      <c r="U294" s="79">
        <v>0</v>
      </c>
      <c r="V294" s="79">
        <v>0</v>
      </c>
      <c r="W294" s="79">
        <v>0</v>
      </c>
      <c r="X294" s="79">
        <v>0</v>
      </c>
      <c r="Y294" s="79">
        <v>0</v>
      </c>
      <c r="Z294" s="79">
        <v>0</v>
      </c>
      <c r="AA294" s="79">
        <v>0</v>
      </c>
      <c r="AB294" s="79">
        <v>0</v>
      </c>
      <c r="AC294" s="79">
        <v>0</v>
      </c>
      <c r="AD294" s="79">
        <v>0</v>
      </c>
      <c r="AE294" s="79">
        <v>0</v>
      </c>
      <c r="AF294" s="79">
        <v>0</v>
      </c>
      <c r="AG294" s="79">
        <v>0</v>
      </c>
      <c r="AH294" s="79">
        <v>0</v>
      </c>
      <c r="AI294" s="79">
        <v>0</v>
      </c>
      <c r="AJ294" s="79">
        <v>0</v>
      </c>
      <c r="AK294" s="79">
        <v>0</v>
      </c>
      <c r="AL294" s="79">
        <v>0</v>
      </c>
      <c r="AM294" s="79">
        <f t="shared" si="4"/>
        <v>0</v>
      </c>
      <c r="AP294" s="45"/>
    </row>
    <row r="295" spans="1:42" ht="33" customHeight="1">
      <c r="A295" s="54">
        <v>1234</v>
      </c>
      <c r="B295" s="55" t="s">
        <v>276</v>
      </c>
      <c r="C295" s="80" t="s">
        <v>682</v>
      </c>
      <c r="D295" s="79">
        <v>0</v>
      </c>
      <c r="E295" s="79">
        <v>0</v>
      </c>
      <c r="F295" s="79">
        <v>0</v>
      </c>
      <c r="G295" s="79">
        <v>0</v>
      </c>
      <c r="H295" s="79">
        <v>0</v>
      </c>
      <c r="I295" s="79">
        <v>0</v>
      </c>
      <c r="J295" s="79">
        <v>0</v>
      </c>
      <c r="K295" s="79">
        <v>0</v>
      </c>
      <c r="L295" s="79">
        <v>0</v>
      </c>
      <c r="M295" s="79">
        <v>0</v>
      </c>
      <c r="N295" s="79">
        <v>0</v>
      </c>
      <c r="O295" s="79">
        <v>0</v>
      </c>
      <c r="P295" s="79">
        <v>0</v>
      </c>
      <c r="Q295" s="79">
        <v>0</v>
      </c>
      <c r="R295" s="79">
        <v>0</v>
      </c>
      <c r="S295" s="79">
        <v>0</v>
      </c>
      <c r="T295" s="79">
        <v>0</v>
      </c>
      <c r="U295" s="79">
        <v>0</v>
      </c>
      <c r="V295" s="79">
        <v>0</v>
      </c>
      <c r="W295" s="79">
        <v>0</v>
      </c>
      <c r="X295" s="79">
        <v>0</v>
      </c>
      <c r="Y295" s="79">
        <v>0</v>
      </c>
      <c r="Z295" s="79">
        <v>0</v>
      </c>
      <c r="AA295" s="79">
        <v>0</v>
      </c>
      <c r="AB295" s="79">
        <v>0</v>
      </c>
      <c r="AC295" s="79">
        <v>0</v>
      </c>
      <c r="AD295" s="79">
        <v>0</v>
      </c>
      <c r="AE295" s="79">
        <v>0</v>
      </c>
      <c r="AF295" s="79">
        <v>0</v>
      </c>
      <c r="AG295" s="79">
        <v>0</v>
      </c>
      <c r="AH295" s="79">
        <v>0</v>
      </c>
      <c r="AI295" s="79">
        <v>0</v>
      </c>
      <c r="AJ295" s="79">
        <v>0</v>
      </c>
      <c r="AK295" s="79">
        <v>0</v>
      </c>
      <c r="AL295" s="79">
        <v>0</v>
      </c>
      <c r="AM295" s="79">
        <f t="shared" si="4"/>
        <v>0</v>
      </c>
      <c r="AP295" s="45"/>
    </row>
    <row r="296" spans="1:42" ht="33" customHeight="1">
      <c r="A296" s="54">
        <v>1235</v>
      </c>
      <c r="B296" s="55" t="s">
        <v>277</v>
      </c>
      <c r="C296" s="80" t="s">
        <v>682</v>
      </c>
      <c r="D296" s="79">
        <v>0</v>
      </c>
      <c r="E296" s="79">
        <v>0</v>
      </c>
      <c r="F296" s="79">
        <v>0</v>
      </c>
      <c r="G296" s="79">
        <v>0</v>
      </c>
      <c r="H296" s="79">
        <v>0</v>
      </c>
      <c r="I296" s="79">
        <v>0</v>
      </c>
      <c r="J296" s="79">
        <v>0</v>
      </c>
      <c r="K296" s="79">
        <v>0</v>
      </c>
      <c r="L296" s="79">
        <v>0</v>
      </c>
      <c r="M296" s="79">
        <v>0</v>
      </c>
      <c r="N296" s="79">
        <v>0</v>
      </c>
      <c r="O296" s="79">
        <v>0</v>
      </c>
      <c r="P296" s="79">
        <v>0</v>
      </c>
      <c r="Q296" s="79">
        <v>0</v>
      </c>
      <c r="R296" s="79">
        <v>0</v>
      </c>
      <c r="S296" s="79">
        <v>0</v>
      </c>
      <c r="T296" s="79">
        <v>0</v>
      </c>
      <c r="U296" s="79">
        <v>0</v>
      </c>
      <c r="V296" s="79">
        <v>0</v>
      </c>
      <c r="W296" s="79">
        <v>0</v>
      </c>
      <c r="X296" s="79">
        <v>0</v>
      </c>
      <c r="Y296" s="79">
        <v>0</v>
      </c>
      <c r="Z296" s="79">
        <v>0</v>
      </c>
      <c r="AA296" s="79">
        <v>0</v>
      </c>
      <c r="AB296" s="79">
        <v>0</v>
      </c>
      <c r="AC296" s="79">
        <v>0</v>
      </c>
      <c r="AD296" s="79">
        <v>0</v>
      </c>
      <c r="AE296" s="79">
        <v>0</v>
      </c>
      <c r="AF296" s="79">
        <v>0</v>
      </c>
      <c r="AG296" s="79">
        <v>0</v>
      </c>
      <c r="AH296" s="79">
        <v>0</v>
      </c>
      <c r="AI296" s="79">
        <v>0</v>
      </c>
      <c r="AJ296" s="79">
        <v>0</v>
      </c>
      <c r="AK296" s="79">
        <v>0</v>
      </c>
      <c r="AL296" s="79">
        <v>0</v>
      </c>
      <c r="AM296" s="79">
        <f t="shared" si="4"/>
        <v>0</v>
      </c>
      <c r="AP296" s="45"/>
    </row>
    <row r="297" spans="1:42" ht="33" customHeight="1">
      <c r="A297" s="54">
        <v>1236</v>
      </c>
      <c r="B297" s="55" t="s">
        <v>278</v>
      </c>
      <c r="C297" s="80" t="s">
        <v>682</v>
      </c>
      <c r="D297" s="79">
        <v>0</v>
      </c>
      <c r="E297" s="79">
        <v>0</v>
      </c>
      <c r="F297" s="79">
        <v>0</v>
      </c>
      <c r="G297" s="79">
        <v>0</v>
      </c>
      <c r="H297" s="79">
        <v>0</v>
      </c>
      <c r="I297" s="79">
        <v>0</v>
      </c>
      <c r="J297" s="79">
        <v>0</v>
      </c>
      <c r="K297" s="79">
        <v>0</v>
      </c>
      <c r="L297" s="79">
        <v>0</v>
      </c>
      <c r="M297" s="79">
        <v>0</v>
      </c>
      <c r="N297" s="79">
        <v>0</v>
      </c>
      <c r="O297" s="79">
        <v>0</v>
      </c>
      <c r="P297" s="79">
        <v>0</v>
      </c>
      <c r="Q297" s="79">
        <v>0</v>
      </c>
      <c r="R297" s="79">
        <v>0</v>
      </c>
      <c r="S297" s="79">
        <v>0</v>
      </c>
      <c r="T297" s="79">
        <v>0</v>
      </c>
      <c r="U297" s="79">
        <v>0</v>
      </c>
      <c r="V297" s="79">
        <v>0</v>
      </c>
      <c r="W297" s="79">
        <v>0</v>
      </c>
      <c r="X297" s="79">
        <v>0</v>
      </c>
      <c r="Y297" s="79">
        <v>0</v>
      </c>
      <c r="Z297" s="79">
        <v>0</v>
      </c>
      <c r="AA297" s="79">
        <v>0</v>
      </c>
      <c r="AB297" s="79">
        <v>0</v>
      </c>
      <c r="AC297" s="79">
        <v>0</v>
      </c>
      <c r="AD297" s="79">
        <v>0</v>
      </c>
      <c r="AE297" s="79">
        <v>0</v>
      </c>
      <c r="AF297" s="79">
        <v>0</v>
      </c>
      <c r="AG297" s="79">
        <v>0</v>
      </c>
      <c r="AH297" s="79">
        <v>0</v>
      </c>
      <c r="AI297" s="79">
        <v>0</v>
      </c>
      <c r="AJ297" s="79">
        <v>0</v>
      </c>
      <c r="AK297" s="79">
        <v>0</v>
      </c>
      <c r="AL297" s="79">
        <v>0</v>
      </c>
      <c r="AM297" s="79">
        <f t="shared" si="4"/>
        <v>0</v>
      </c>
      <c r="AP297" s="45"/>
    </row>
    <row r="298" spans="1:42" ht="33" customHeight="1">
      <c r="A298" s="54">
        <v>1237</v>
      </c>
      <c r="B298" s="55" t="s">
        <v>279</v>
      </c>
      <c r="C298" s="80" t="s">
        <v>682</v>
      </c>
      <c r="D298" s="79">
        <v>0</v>
      </c>
      <c r="E298" s="79">
        <v>0</v>
      </c>
      <c r="F298" s="79">
        <v>0</v>
      </c>
      <c r="G298" s="79">
        <v>0</v>
      </c>
      <c r="H298" s="79">
        <v>0</v>
      </c>
      <c r="I298" s="79">
        <v>0</v>
      </c>
      <c r="J298" s="79">
        <v>0</v>
      </c>
      <c r="K298" s="79">
        <v>0</v>
      </c>
      <c r="L298" s="79">
        <v>0</v>
      </c>
      <c r="M298" s="79">
        <v>0</v>
      </c>
      <c r="N298" s="79">
        <v>0</v>
      </c>
      <c r="O298" s="79">
        <v>0</v>
      </c>
      <c r="P298" s="79">
        <v>0</v>
      </c>
      <c r="Q298" s="79">
        <v>0</v>
      </c>
      <c r="R298" s="79">
        <v>0</v>
      </c>
      <c r="S298" s="79">
        <v>0</v>
      </c>
      <c r="T298" s="79">
        <v>0</v>
      </c>
      <c r="U298" s="79">
        <v>0</v>
      </c>
      <c r="V298" s="79">
        <v>0</v>
      </c>
      <c r="W298" s="79">
        <v>0</v>
      </c>
      <c r="X298" s="79">
        <v>0</v>
      </c>
      <c r="Y298" s="79">
        <v>0</v>
      </c>
      <c r="Z298" s="79">
        <v>0</v>
      </c>
      <c r="AA298" s="79">
        <v>0</v>
      </c>
      <c r="AB298" s="79">
        <v>0</v>
      </c>
      <c r="AC298" s="79">
        <v>0</v>
      </c>
      <c r="AD298" s="79">
        <v>0</v>
      </c>
      <c r="AE298" s="79">
        <v>0</v>
      </c>
      <c r="AF298" s="79">
        <v>0</v>
      </c>
      <c r="AG298" s="79">
        <v>0</v>
      </c>
      <c r="AH298" s="79">
        <v>0</v>
      </c>
      <c r="AI298" s="79">
        <v>0</v>
      </c>
      <c r="AJ298" s="79">
        <v>0</v>
      </c>
      <c r="AK298" s="79">
        <v>0</v>
      </c>
      <c r="AL298" s="79">
        <v>0</v>
      </c>
      <c r="AM298" s="79">
        <f t="shared" si="4"/>
        <v>0</v>
      </c>
      <c r="AP298" s="45"/>
    </row>
    <row r="299" spans="1:42" ht="33" customHeight="1">
      <c r="A299" s="54">
        <v>1238</v>
      </c>
      <c r="B299" s="55" t="s">
        <v>280</v>
      </c>
      <c r="C299" s="80" t="s">
        <v>682</v>
      </c>
      <c r="D299" s="79">
        <v>0</v>
      </c>
      <c r="E299" s="79">
        <v>0</v>
      </c>
      <c r="F299" s="79">
        <v>0</v>
      </c>
      <c r="G299" s="79">
        <v>0</v>
      </c>
      <c r="H299" s="79">
        <v>0</v>
      </c>
      <c r="I299" s="79">
        <v>0</v>
      </c>
      <c r="J299" s="79">
        <v>0</v>
      </c>
      <c r="K299" s="79">
        <v>0</v>
      </c>
      <c r="L299" s="79">
        <v>0</v>
      </c>
      <c r="M299" s="79">
        <v>0</v>
      </c>
      <c r="N299" s="79">
        <v>0</v>
      </c>
      <c r="O299" s="79">
        <v>0</v>
      </c>
      <c r="P299" s="79">
        <v>0</v>
      </c>
      <c r="Q299" s="79">
        <v>0</v>
      </c>
      <c r="R299" s="79">
        <v>0</v>
      </c>
      <c r="S299" s="79">
        <v>0</v>
      </c>
      <c r="T299" s="79">
        <v>0</v>
      </c>
      <c r="U299" s="79">
        <v>0</v>
      </c>
      <c r="V299" s="79">
        <v>0</v>
      </c>
      <c r="W299" s="79">
        <v>0</v>
      </c>
      <c r="X299" s="79">
        <v>0</v>
      </c>
      <c r="Y299" s="79">
        <v>0</v>
      </c>
      <c r="Z299" s="79">
        <v>0</v>
      </c>
      <c r="AA299" s="79">
        <v>0</v>
      </c>
      <c r="AB299" s="79">
        <v>0</v>
      </c>
      <c r="AC299" s="79">
        <v>0</v>
      </c>
      <c r="AD299" s="79">
        <v>0</v>
      </c>
      <c r="AE299" s="79">
        <v>0</v>
      </c>
      <c r="AF299" s="79">
        <v>0</v>
      </c>
      <c r="AG299" s="79">
        <v>0</v>
      </c>
      <c r="AH299" s="79">
        <v>0</v>
      </c>
      <c r="AI299" s="79">
        <v>0</v>
      </c>
      <c r="AJ299" s="79">
        <v>0</v>
      </c>
      <c r="AK299" s="79">
        <v>0</v>
      </c>
      <c r="AL299" s="79">
        <v>0</v>
      </c>
      <c r="AM299" s="79">
        <f t="shared" si="4"/>
        <v>0</v>
      </c>
      <c r="AP299" s="45"/>
    </row>
    <row r="300" spans="1:42" ht="33" customHeight="1">
      <c r="A300" s="54">
        <v>1239</v>
      </c>
      <c r="B300" s="55" t="s">
        <v>281</v>
      </c>
      <c r="C300" s="80" t="s">
        <v>682</v>
      </c>
      <c r="D300" s="79">
        <v>0</v>
      </c>
      <c r="E300" s="79">
        <v>0</v>
      </c>
      <c r="F300" s="79">
        <v>0</v>
      </c>
      <c r="G300" s="79">
        <v>0</v>
      </c>
      <c r="H300" s="79">
        <v>0</v>
      </c>
      <c r="I300" s="79">
        <v>0</v>
      </c>
      <c r="J300" s="79">
        <v>0</v>
      </c>
      <c r="K300" s="79">
        <v>0</v>
      </c>
      <c r="L300" s="79">
        <v>0</v>
      </c>
      <c r="M300" s="79">
        <v>0</v>
      </c>
      <c r="N300" s="79">
        <v>0</v>
      </c>
      <c r="O300" s="79">
        <v>0</v>
      </c>
      <c r="P300" s="79">
        <v>0</v>
      </c>
      <c r="Q300" s="79">
        <v>0</v>
      </c>
      <c r="R300" s="79">
        <v>0</v>
      </c>
      <c r="S300" s="79">
        <v>0</v>
      </c>
      <c r="T300" s="79">
        <v>0</v>
      </c>
      <c r="U300" s="79">
        <v>0</v>
      </c>
      <c r="V300" s="79">
        <v>0</v>
      </c>
      <c r="W300" s="79">
        <v>0</v>
      </c>
      <c r="X300" s="79">
        <v>0</v>
      </c>
      <c r="Y300" s="79">
        <v>0</v>
      </c>
      <c r="Z300" s="79">
        <v>0</v>
      </c>
      <c r="AA300" s="79">
        <v>0</v>
      </c>
      <c r="AB300" s="79">
        <v>0</v>
      </c>
      <c r="AC300" s="79">
        <v>0</v>
      </c>
      <c r="AD300" s="79">
        <v>0</v>
      </c>
      <c r="AE300" s="79">
        <v>0</v>
      </c>
      <c r="AF300" s="79">
        <v>0</v>
      </c>
      <c r="AG300" s="79">
        <v>0</v>
      </c>
      <c r="AH300" s="79">
        <v>0</v>
      </c>
      <c r="AI300" s="79">
        <v>0</v>
      </c>
      <c r="AJ300" s="79">
        <v>0</v>
      </c>
      <c r="AK300" s="79">
        <v>0</v>
      </c>
      <c r="AL300" s="79">
        <v>0</v>
      </c>
      <c r="AM300" s="79">
        <f t="shared" si="4"/>
        <v>0</v>
      </c>
      <c r="AP300" s="45"/>
    </row>
    <row r="301" spans="1:42" ht="33" customHeight="1">
      <c r="A301" s="54">
        <v>1240</v>
      </c>
      <c r="B301" s="55" t="s">
        <v>282</v>
      </c>
      <c r="C301" s="80" t="s">
        <v>682</v>
      </c>
      <c r="D301" s="79">
        <v>0</v>
      </c>
      <c r="E301" s="79">
        <v>0</v>
      </c>
      <c r="F301" s="79">
        <v>0</v>
      </c>
      <c r="G301" s="79">
        <v>0</v>
      </c>
      <c r="H301" s="79">
        <v>0</v>
      </c>
      <c r="I301" s="79">
        <v>0</v>
      </c>
      <c r="J301" s="79">
        <v>0</v>
      </c>
      <c r="K301" s="79">
        <v>0</v>
      </c>
      <c r="L301" s="79">
        <v>0</v>
      </c>
      <c r="M301" s="79">
        <v>0</v>
      </c>
      <c r="N301" s="79">
        <v>0</v>
      </c>
      <c r="O301" s="79">
        <v>0</v>
      </c>
      <c r="P301" s="79">
        <v>0</v>
      </c>
      <c r="Q301" s="79">
        <v>0</v>
      </c>
      <c r="R301" s="79">
        <v>0</v>
      </c>
      <c r="S301" s="79">
        <v>0</v>
      </c>
      <c r="T301" s="79">
        <v>0</v>
      </c>
      <c r="U301" s="79">
        <v>0</v>
      </c>
      <c r="V301" s="79">
        <v>0</v>
      </c>
      <c r="W301" s="79">
        <v>0</v>
      </c>
      <c r="X301" s="79">
        <v>0</v>
      </c>
      <c r="Y301" s="79">
        <v>0</v>
      </c>
      <c r="Z301" s="79">
        <v>0</v>
      </c>
      <c r="AA301" s="79">
        <v>0</v>
      </c>
      <c r="AB301" s="79">
        <v>0</v>
      </c>
      <c r="AC301" s="79">
        <v>0</v>
      </c>
      <c r="AD301" s="79">
        <v>0</v>
      </c>
      <c r="AE301" s="79">
        <v>0</v>
      </c>
      <c r="AF301" s="79">
        <v>0</v>
      </c>
      <c r="AG301" s="79">
        <v>0</v>
      </c>
      <c r="AH301" s="79">
        <v>0</v>
      </c>
      <c r="AI301" s="79">
        <v>0</v>
      </c>
      <c r="AJ301" s="79">
        <v>0</v>
      </c>
      <c r="AK301" s="79">
        <v>0</v>
      </c>
      <c r="AL301" s="79">
        <v>0</v>
      </c>
      <c r="AM301" s="79">
        <f t="shared" si="4"/>
        <v>0</v>
      </c>
      <c r="AP301" s="45"/>
    </row>
    <row r="302" spans="1:42" ht="33" customHeight="1">
      <c r="A302" s="54">
        <v>1241</v>
      </c>
      <c r="B302" s="55" t="s">
        <v>283</v>
      </c>
      <c r="C302" s="80" t="s">
        <v>682</v>
      </c>
      <c r="D302" s="79">
        <v>0</v>
      </c>
      <c r="E302" s="79">
        <v>0</v>
      </c>
      <c r="F302" s="79">
        <v>0</v>
      </c>
      <c r="G302" s="79">
        <v>0</v>
      </c>
      <c r="H302" s="79">
        <v>0</v>
      </c>
      <c r="I302" s="79">
        <v>0</v>
      </c>
      <c r="J302" s="79">
        <v>0</v>
      </c>
      <c r="K302" s="79">
        <v>0</v>
      </c>
      <c r="L302" s="79">
        <v>0</v>
      </c>
      <c r="M302" s="79">
        <v>0</v>
      </c>
      <c r="N302" s="79">
        <v>0</v>
      </c>
      <c r="O302" s="79">
        <v>0</v>
      </c>
      <c r="P302" s="79">
        <v>0</v>
      </c>
      <c r="Q302" s="79">
        <v>0</v>
      </c>
      <c r="R302" s="79">
        <v>0</v>
      </c>
      <c r="S302" s="79">
        <v>0</v>
      </c>
      <c r="T302" s="79">
        <v>0</v>
      </c>
      <c r="U302" s="79">
        <v>0</v>
      </c>
      <c r="V302" s="79">
        <v>0</v>
      </c>
      <c r="W302" s="79">
        <v>0</v>
      </c>
      <c r="X302" s="79">
        <v>0</v>
      </c>
      <c r="Y302" s="79">
        <v>0</v>
      </c>
      <c r="Z302" s="79">
        <v>0</v>
      </c>
      <c r="AA302" s="79">
        <v>0</v>
      </c>
      <c r="AB302" s="79">
        <v>0</v>
      </c>
      <c r="AC302" s="79">
        <v>0</v>
      </c>
      <c r="AD302" s="79">
        <v>0</v>
      </c>
      <c r="AE302" s="79">
        <v>0</v>
      </c>
      <c r="AF302" s="79">
        <v>0</v>
      </c>
      <c r="AG302" s="79">
        <v>0</v>
      </c>
      <c r="AH302" s="79">
        <v>0</v>
      </c>
      <c r="AI302" s="79">
        <v>0</v>
      </c>
      <c r="AJ302" s="79">
        <v>0</v>
      </c>
      <c r="AK302" s="79">
        <v>0</v>
      </c>
      <c r="AL302" s="79">
        <v>0</v>
      </c>
      <c r="AM302" s="79">
        <f t="shared" si="4"/>
        <v>0</v>
      </c>
      <c r="AP302" s="45"/>
    </row>
    <row r="303" spans="1:42" ht="33" customHeight="1">
      <c r="A303" s="54">
        <v>1242</v>
      </c>
      <c r="B303" s="55" t="s">
        <v>284</v>
      </c>
      <c r="C303" s="80" t="s">
        <v>682</v>
      </c>
      <c r="D303" s="79">
        <v>0</v>
      </c>
      <c r="E303" s="79">
        <v>0</v>
      </c>
      <c r="F303" s="79">
        <v>0</v>
      </c>
      <c r="G303" s="79">
        <v>0</v>
      </c>
      <c r="H303" s="79">
        <v>0</v>
      </c>
      <c r="I303" s="79">
        <v>0</v>
      </c>
      <c r="J303" s="79">
        <v>0</v>
      </c>
      <c r="K303" s="79">
        <v>0</v>
      </c>
      <c r="L303" s="79">
        <v>0</v>
      </c>
      <c r="M303" s="79">
        <v>0</v>
      </c>
      <c r="N303" s="79">
        <v>0</v>
      </c>
      <c r="O303" s="79">
        <v>0</v>
      </c>
      <c r="P303" s="79">
        <v>0</v>
      </c>
      <c r="Q303" s="79">
        <v>0</v>
      </c>
      <c r="R303" s="79">
        <v>0</v>
      </c>
      <c r="S303" s="79">
        <v>0</v>
      </c>
      <c r="T303" s="79">
        <v>0</v>
      </c>
      <c r="U303" s="79">
        <v>0</v>
      </c>
      <c r="V303" s="79">
        <v>0</v>
      </c>
      <c r="W303" s="79">
        <v>0</v>
      </c>
      <c r="X303" s="79">
        <v>0</v>
      </c>
      <c r="Y303" s="79">
        <v>0</v>
      </c>
      <c r="Z303" s="79">
        <v>0</v>
      </c>
      <c r="AA303" s="79">
        <v>0</v>
      </c>
      <c r="AB303" s="79">
        <v>0</v>
      </c>
      <c r="AC303" s="79">
        <v>0</v>
      </c>
      <c r="AD303" s="79">
        <v>0</v>
      </c>
      <c r="AE303" s="79">
        <v>0</v>
      </c>
      <c r="AF303" s="79">
        <v>0</v>
      </c>
      <c r="AG303" s="79">
        <v>0</v>
      </c>
      <c r="AH303" s="79">
        <v>0</v>
      </c>
      <c r="AI303" s="79">
        <v>0</v>
      </c>
      <c r="AJ303" s="79">
        <v>0</v>
      </c>
      <c r="AK303" s="79">
        <v>0</v>
      </c>
      <c r="AL303" s="79">
        <v>0</v>
      </c>
      <c r="AM303" s="79">
        <f t="shared" si="4"/>
        <v>0</v>
      </c>
      <c r="AP303" s="45"/>
    </row>
    <row r="304" spans="1:42" ht="33" customHeight="1">
      <c r="A304" s="54">
        <v>1243</v>
      </c>
      <c r="B304" s="55" t="s">
        <v>285</v>
      </c>
      <c r="C304" s="80" t="s">
        <v>682</v>
      </c>
      <c r="D304" s="79">
        <v>0</v>
      </c>
      <c r="E304" s="79">
        <v>0</v>
      </c>
      <c r="F304" s="79">
        <v>0</v>
      </c>
      <c r="G304" s="79">
        <v>0</v>
      </c>
      <c r="H304" s="79">
        <v>0</v>
      </c>
      <c r="I304" s="79">
        <v>0</v>
      </c>
      <c r="J304" s="79">
        <v>0</v>
      </c>
      <c r="K304" s="79">
        <v>0</v>
      </c>
      <c r="L304" s="79">
        <v>0</v>
      </c>
      <c r="M304" s="79">
        <v>0</v>
      </c>
      <c r="N304" s="79">
        <v>0</v>
      </c>
      <c r="O304" s="79">
        <v>0</v>
      </c>
      <c r="P304" s="79">
        <v>0</v>
      </c>
      <c r="Q304" s="79">
        <v>0</v>
      </c>
      <c r="R304" s="79">
        <v>0</v>
      </c>
      <c r="S304" s="79">
        <v>0</v>
      </c>
      <c r="T304" s="79">
        <v>0</v>
      </c>
      <c r="U304" s="79">
        <v>0</v>
      </c>
      <c r="V304" s="79">
        <v>0</v>
      </c>
      <c r="W304" s="79">
        <v>0</v>
      </c>
      <c r="X304" s="79">
        <v>0</v>
      </c>
      <c r="Y304" s="79">
        <v>0</v>
      </c>
      <c r="Z304" s="79">
        <v>0</v>
      </c>
      <c r="AA304" s="79">
        <v>0</v>
      </c>
      <c r="AB304" s="79">
        <v>0</v>
      </c>
      <c r="AC304" s="79">
        <v>0</v>
      </c>
      <c r="AD304" s="79">
        <v>0</v>
      </c>
      <c r="AE304" s="79">
        <v>0</v>
      </c>
      <c r="AF304" s="79">
        <v>0</v>
      </c>
      <c r="AG304" s="79">
        <v>0</v>
      </c>
      <c r="AH304" s="79">
        <v>0</v>
      </c>
      <c r="AI304" s="79">
        <v>0</v>
      </c>
      <c r="AJ304" s="79">
        <v>0</v>
      </c>
      <c r="AK304" s="79">
        <v>0</v>
      </c>
      <c r="AL304" s="79">
        <v>0</v>
      </c>
      <c r="AM304" s="79">
        <f t="shared" si="4"/>
        <v>0</v>
      </c>
      <c r="AP304" s="45"/>
    </row>
    <row r="305" spans="1:42" ht="33" customHeight="1">
      <c r="A305" s="54">
        <v>1244</v>
      </c>
      <c r="B305" s="55" t="s">
        <v>286</v>
      </c>
      <c r="C305" s="80" t="s">
        <v>682</v>
      </c>
      <c r="D305" s="79">
        <v>0</v>
      </c>
      <c r="E305" s="79">
        <v>0</v>
      </c>
      <c r="F305" s="79">
        <v>0</v>
      </c>
      <c r="G305" s="79">
        <v>0</v>
      </c>
      <c r="H305" s="79">
        <v>0</v>
      </c>
      <c r="I305" s="79">
        <v>0</v>
      </c>
      <c r="J305" s="79">
        <v>0</v>
      </c>
      <c r="K305" s="79">
        <v>0</v>
      </c>
      <c r="L305" s="79">
        <v>0</v>
      </c>
      <c r="M305" s="79">
        <v>0</v>
      </c>
      <c r="N305" s="79">
        <v>0</v>
      </c>
      <c r="O305" s="79">
        <v>0</v>
      </c>
      <c r="P305" s="79">
        <v>0</v>
      </c>
      <c r="Q305" s="79">
        <v>0</v>
      </c>
      <c r="R305" s="79">
        <v>0</v>
      </c>
      <c r="S305" s="79">
        <v>0</v>
      </c>
      <c r="T305" s="79">
        <v>0</v>
      </c>
      <c r="U305" s="79">
        <v>0</v>
      </c>
      <c r="V305" s="79">
        <v>0</v>
      </c>
      <c r="W305" s="79">
        <v>0</v>
      </c>
      <c r="X305" s="79">
        <v>0</v>
      </c>
      <c r="Y305" s="79">
        <v>0</v>
      </c>
      <c r="Z305" s="79">
        <v>0</v>
      </c>
      <c r="AA305" s="79">
        <v>0</v>
      </c>
      <c r="AB305" s="79">
        <v>0</v>
      </c>
      <c r="AC305" s="79">
        <v>0</v>
      </c>
      <c r="AD305" s="79">
        <v>0</v>
      </c>
      <c r="AE305" s="79">
        <v>0</v>
      </c>
      <c r="AF305" s="79">
        <v>0</v>
      </c>
      <c r="AG305" s="79">
        <v>0</v>
      </c>
      <c r="AH305" s="79">
        <v>0</v>
      </c>
      <c r="AI305" s="79">
        <v>0</v>
      </c>
      <c r="AJ305" s="79">
        <v>0</v>
      </c>
      <c r="AK305" s="79">
        <v>0</v>
      </c>
      <c r="AL305" s="79">
        <v>0</v>
      </c>
      <c r="AM305" s="79">
        <f t="shared" si="4"/>
        <v>0</v>
      </c>
      <c r="AP305" s="45"/>
    </row>
    <row r="306" spans="1:42" ht="33" customHeight="1">
      <c r="A306" s="54">
        <v>1245</v>
      </c>
      <c r="B306" s="55" t="s">
        <v>287</v>
      </c>
      <c r="C306" s="80" t="s">
        <v>682</v>
      </c>
      <c r="D306" s="79">
        <v>0</v>
      </c>
      <c r="E306" s="79">
        <v>0</v>
      </c>
      <c r="F306" s="79">
        <v>0</v>
      </c>
      <c r="G306" s="79">
        <v>0</v>
      </c>
      <c r="H306" s="79">
        <v>0</v>
      </c>
      <c r="I306" s="79">
        <v>0</v>
      </c>
      <c r="J306" s="79">
        <v>0</v>
      </c>
      <c r="K306" s="79">
        <v>0</v>
      </c>
      <c r="L306" s="79">
        <v>0</v>
      </c>
      <c r="M306" s="79">
        <v>0</v>
      </c>
      <c r="N306" s="79">
        <v>0</v>
      </c>
      <c r="O306" s="79">
        <v>0</v>
      </c>
      <c r="P306" s="79">
        <v>0</v>
      </c>
      <c r="Q306" s="79">
        <v>0</v>
      </c>
      <c r="R306" s="79">
        <v>0</v>
      </c>
      <c r="S306" s="79">
        <v>0</v>
      </c>
      <c r="T306" s="79">
        <v>0</v>
      </c>
      <c r="U306" s="79">
        <v>0</v>
      </c>
      <c r="V306" s="79">
        <v>0</v>
      </c>
      <c r="W306" s="79">
        <v>0</v>
      </c>
      <c r="X306" s="79">
        <v>0</v>
      </c>
      <c r="Y306" s="79">
        <v>0</v>
      </c>
      <c r="Z306" s="79">
        <v>0</v>
      </c>
      <c r="AA306" s="79">
        <v>0</v>
      </c>
      <c r="AB306" s="79">
        <v>0</v>
      </c>
      <c r="AC306" s="79">
        <v>0</v>
      </c>
      <c r="AD306" s="79">
        <v>0</v>
      </c>
      <c r="AE306" s="79">
        <v>0</v>
      </c>
      <c r="AF306" s="79">
        <v>0</v>
      </c>
      <c r="AG306" s="79">
        <v>0</v>
      </c>
      <c r="AH306" s="79">
        <v>0</v>
      </c>
      <c r="AI306" s="79">
        <v>0</v>
      </c>
      <c r="AJ306" s="79">
        <v>0</v>
      </c>
      <c r="AK306" s="79">
        <v>0</v>
      </c>
      <c r="AL306" s="79">
        <v>0</v>
      </c>
      <c r="AM306" s="79">
        <f t="shared" si="4"/>
        <v>0</v>
      </c>
      <c r="AP306" s="45"/>
    </row>
    <row r="307" spans="1:42" ht="33" customHeight="1">
      <c r="A307" s="54">
        <v>1246</v>
      </c>
      <c r="B307" s="55" t="s">
        <v>288</v>
      </c>
      <c r="C307" s="80" t="s">
        <v>682</v>
      </c>
      <c r="D307" s="79">
        <v>0</v>
      </c>
      <c r="E307" s="79">
        <v>0</v>
      </c>
      <c r="F307" s="79">
        <v>0</v>
      </c>
      <c r="G307" s="79">
        <v>0</v>
      </c>
      <c r="H307" s="79">
        <v>0</v>
      </c>
      <c r="I307" s="79">
        <v>0</v>
      </c>
      <c r="J307" s="79">
        <v>0</v>
      </c>
      <c r="K307" s="79">
        <v>0</v>
      </c>
      <c r="L307" s="79">
        <v>0</v>
      </c>
      <c r="M307" s="79">
        <v>0</v>
      </c>
      <c r="N307" s="79">
        <v>0</v>
      </c>
      <c r="O307" s="79">
        <v>0</v>
      </c>
      <c r="P307" s="79">
        <v>0</v>
      </c>
      <c r="Q307" s="79">
        <v>0</v>
      </c>
      <c r="R307" s="79">
        <v>0</v>
      </c>
      <c r="S307" s="79">
        <v>0</v>
      </c>
      <c r="T307" s="79">
        <v>0</v>
      </c>
      <c r="U307" s="79">
        <v>0</v>
      </c>
      <c r="V307" s="79">
        <v>0</v>
      </c>
      <c r="W307" s="79">
        <v>0</v>
      </c>
      <c r="X307" s="79">
        <v>0</v>
      </c>
      <c r="Y307" s="79">
        <v>0</v>
      </c>
      <c r="Z307" s="79">
        <v>0</v>
      </c>
      <c r="AA307" s="79">
        <v>0</v>
      </c>
      <c r="AB307" s="79">
        <v>0</v>
      </c>
      <c r="AC307" s="79">
        <v>0</v>
      </c>
      <c r="AD307" s="79">
        <v>0</v>
      </c>
      <c r="AE307" s="79">
        <v>0</v>
      </c>
      <c r="AF307" s="79">
        <v>0</v>
      </c>
      <c r="AG307" s="79">
        <v>0</v>
      </c>
      <c r="AH307" s="79">
        <v>0</v>
      </c>
      <c r="AI307" s="79">
        <v>0</v>
      </c>
      <c r="AJ307" s="79">
        <v>0</v>
      </c>
      <c r="AK307" s="79">
        <v>0</v>
      </c>
      <c r="AL307" s="79">
        <v>0</v>
      </c>
      <c r="AM307" s="79">
        <f t="shared" si="4"/>
        <v>0</v>
      </c>
      <c r="AP307" s="45"/>
    </row>
    <row r="308" spans="1:42" ht="33" customHeight="1">
      <c r="A308" s="54">
        <v>1247</v>
      </c>
      <c r="B308" s="55" t="s">
        <v>289</v>
      </c>
      <c r="C308" s="80" t="s">
        <v>682</v>
      </c>
      <c r="D308" s="79">
        <v>0</v>
      </c>
      <c r="E308" s="79">
        <v>0</v>
      </c>
      <c r="F308" s="79">
        <v>0</v>
      </c>
      <c r="G308" s="79">
        <v>0</v>
      </c>
      <c r="H308" s="79">
        <v>0</v>
      </c>
      <c r="I308" s="79">
        <v>0</v>
      </c>
      <c r="J308" s="79">
        <v>0</v>
      </c>
      <c r="K308" s="79">
        <v>0</v>
      </c>
      <c r="L308" s="79">
        <v>0</v>
      </c>
      <c r="M308" s="79">
        <v>0</v>
      </c>
      <c r="N308" s="79">
        <v>0</v>
      </c>
      <c r="O308" s="79">
        <v>0</v>
      </c>
      <c r="P308" s="79">
        <v>0</v>
      </c>
      <c r="Q308" s="79">
        <v>0</v>
      </c>
      <c r="R308" s="79">
        <v>0</v>
      </c>
      <c r="S308" s="79">
        <v>0</v>
      </c>
      <c r="T308" s="79">
        <v>0</v>
      </c>
      <c r="U308" s="79">
        <v>0</v>
      </c>
      <c r="V308" s="79">
        <v>0</v>
      </c>
      <c r="W308" s="79">
        <v>0</v>
      </c>
      <c r="X308" s="79">
        <v>0</v>
      </c>
      <c r="Y308" s="79">
        <v>0</v>
      </c>
      <c r="Z308" s="79">
        <v>0</v>
      </c>
      <c r="AA308" s="79">
        <v>0</v>
      </c>
      <c r="AB308" s="79">
        <v>0</v>
      </c>
      <c r="AC308" s="79">
        <v>0</v>
      </c>
      <c r="AD308" s="79">
        <v>0</v>
      </c>
      <c r="AE308" s="79">
        <v>0</v>
      </c>
      <c r="AF308" s="79">
        <v>0</v>
      </c>
      <c r="AG308" s="79">
        <v>0</v>
      </c>
      <c r="AH308" s="79">
        <v>0</v>
      </c>
      <c r="AI308" s="79">
        <v>0</v>
      </c>
      <c r="AJ308" s="79">
        <v>0</v>
      </c>
      <c r="AK308" s="79">
        <v>0</v>
      </c>
      <c r="AL308" s="79">
        <v>0</v>
      </c>
      <c r="AM308" s="79">
        <f t="shared" si="4"/>
        <v>0</v>
      </c>
      <c r="AP308" s="45"/>
    </row>
    <row r="309" spans="1:42" ht="33" customHeight="1">
      <c r="A309" s="54">
        <v>1248</v>
      </c>
      <c r="B309" s="55" t="s">
        <v>290</v>
      </c>
      <c r="C309" s="80" t="s">
        <v>682</v>
      </c>
      <c r="D309" s="79">
        <v>0</v>
      </c>
      <c r="E309" s="79">
        <v>0</v>
      </c>
      <c r="F309" s="79">
        <v>0</v>
      </c>
      <c r="G309" s="79">
        <v>0</v>
      </c>
      <c r="H309" s="79">
        <v>0</v>
      </c>
      <c r="I309" s="79">
        <v>0</v>
      </c>
      <c r="J309" s="79">
        <v>0</v>
      </c>
      <c r="K309" s="79">
        <v>0</v>
      </c>
      <c r="L309" s="79">
        <v>0</v>
      </c>
      <c r="M309" s="79">
        <v>0</v>
      </c>
      <c r="N309" s="79">
        <v>0</v>
      </c>
      <c r="O309" s="79">
        <v>0</v>
      </c>
      <c r="P309" s="79">
        <v>0</v>
      </c>
      <c r="Q309" s="79">
        <v>0</v>
      </c>
      <c r="R309" s="79">
        <v>0</v>
      </c>
      <c r="S309" s="79">
        <v>0</v>
      </c>
      <c r="T309" s="79">
        <v>0</v>
      </c>
      <c r="U309" s="79">
        <v>0</v>
      </c>
      <c r="V309" s="79">
        <v>0</v>
      </c>
      <c r="W309" s="79">
        <v>0</v>
      </c>
      <c r="X309" s="79">
        <v>0</v>
      </c>
      <c r="Y309" s="79">
        <v>0</v>
      </c>
      <c r="Z309" s="79">
        <v>0</v>
      </c>
      <c r="AA309" s="79">
        <v>0</v>
      </c>
      <c r="AB309" s="79">
        <v>0</v>
      </c>
      <c r="AC309" s="79">
        <v>0</v>
      </c>
      <c r="AD309" s="79">
        <v>0</v>
      </c>
      <c r="AE309" s="79">
        <v>0</v>
      </c>
      <c r="AF309" s="79">
        <v>0</v>
      </c>
      <c r="AG309" s="79">
        <v>0</v>
      </c>
      <c r="AH309" s="79">
        <v>0</v>
      </c>
      <c r="AI309" s="79">
        <v>0</v>
      </c>
      <c r="AJ309" s="79">
        <v>0</v>
      </c>
      <c r="AK309" s="79">
        <v>0</v>
      </c>
      <c r="AL309" s="79">
        <v>0</v>
      </c>
      <c r="AM309" s="79">
        <f t="shared" si="4"/>
        <v>0</v>
      </c>
      <c r="AP309" s="45"/>
    </row>
    <row r="310" spans="1:42" ht="33" customHeight="1">
      <c r="A310" s="54">
        <v>1249</v>
      </c>
      <c r="B310" s="55" t="s">
        <v>291</v>
      </c>
      <c r="C310" s="80" t="s">
        <v>682</v>
      </c>
      <c r="D310" s="79">
        <v>0</v>
      </c>
      <c r="E310" s="79">
        <v>0</v>
      </c>
      <c r="F310" s="79">
        <v>0</v>
      </c>
      <c r="G310" s="79">
        <v>0</v>
      </c>
      <c r="H310" s="79">
        <v>0</v>
      </c>
      <c r="I310" s="79">
        <v>0</v>
      </c>
      <c r="J310" s="79">
        <v>0</v>
      </c>
      <c r="K310" s="79">
        <v>0</v>
      </c>
      <c r="L310" s="79">
        <v>0</v>
      </c>
      <c r="M310" s="79">
        <v>0</v>
      </c>
      <c r="N310" s="79">
        <v>0</v>
      </c>
      <c r="O310" s="79">
        <v>0</v>
      </c>
      <c r="P310" s="79">
        <v>0</v>
      </c>
      <c r="Q310" s="79">
        <v>0</v>
      </c>
      <c r="R310" s="79">
        <v>0</v>
      </c>
      <c r="S310" s="79">
        <v>0</v>
      </c>
      <c r="T310" s="79">
        <v>0</v>
      </c>
      <c r="U310" s="79">
        <v>0</v>
      </c>
      <c r="V310" s="79">
        <v>0</v>
      </c>
      <c r="W310" s="79">
        <v>0</v>
      </c>
      <c r="X310" s="79">
        <v>0</v>
      </c>
      <c r="Y310" s="79">
        <v>0</v>
      </c>
      <c r="Z310" s="79">
        <v>0</v>
      </c>
      <c r="AA310" s="79">
        <v>0</v>
      </c>
      <c r="AB310" s="79">
        <v>0</v>
      </c>
      <c r="AC310" s="79">
        <v>0</v>
      </c>
      <c r="AD310" s="79">
        <v>0</v>
      </c>
      <c r="AE310" s="79">
        <v>0</v>
      </c>
      <c r="AF310" s="79">
        <v>0</v>
      </c>
      <c r="AG310" s="79">
        <v>0</v>
      </c>
      <c r="AH310" s="79">
        <v>0</v>
      </c>
      <c r="AI310" s="79">
        <v>0</v>
      </c>
      <c r="AJ310" s="79">
        <v>0</v>
      </c>
      <c r="AK310" s="79">
        <v>0</v>
      </c>
      <c r="AL310" s="79">
        <v>0</v>
      </c>
      <c r="AM310" s="79">
        <f t="shared" si="4"/>
        <v>0</v>
      </c>
      <c r="AP310" s="45"/>
    </row>
    <row r="311" spans="1:42" ht="33" customHeight="1">
      <c r="A311" s="54">
        <v>1250</v>
      </c>
      <c r="B311" s="55" t="s">
        <v>292</v>
      </c>
      <c r="C311" s="80" t="s">
        <v>682</v>
      </c>
      <c r="D311" s="79">
        <v>0</v>
      </c>
      <c r="E311" s="79">
        <v>0</v>
      </c>
      <c r="F311" s="79">
        <v>0</v>
      </c>
      <c r="G311" s="79">
        <v>0</v>
      </c>
      <c r="H311" s="79">
        <v>0</v>
      </c>
      <c r="I311" s="79">
        <v>0</v>
      </c>
      <c r="J311" s="79">
        <v>0</v>
      </c>
      <c r="K311" s="79">
        <v>0</v>
      </c>
      <c r="L311" s="79">
        <v>0</v>
      </c>
      <c r="M311" s="79">
        <v>0</v>
      </c>
      <c r="N311" s="79">
        <v>0</v>
      </c>
      <c r="O311" s="79">
        <v>0</v>
      </c>
      <c r="P311" s="79">
        <v>0</v>
      </c>
      <c r="Q311" s="79">
        <v>0</v>
      </c>
      <c r="R311" s="79">
        <v>0</v>
      </c>
      <c r="S311" s="79">
        <v>0</v>
      </c>
      <c r="T311" s="79">
        <v>0</v>
      </c>
      <c r="U311" s="79">
        <v>0</v>
      </c>
      <c r="V311" s="79">
        <v>0</v>
      </c>
      <c r="W311" s="79">
        <v>0</v>
      </c>
      <c r="X311" s="79">
        <v>0</v>
      </c>
      <c r="Y311" s="79">
        <v>0</v>
      </c>
      <c r="Z311" s="79">
        <v>0</v>
      </c>
      <c r="AA311" s="79">
        <v>0</v>
      </c>
      <c r="AB311" s="79">
        <v>0</v>
      </c>
      <c r="AC311" s="79">
        <v>0</v>
      </c>
      <c r="AD311" s="79">
        <v>0</v>
      </c>
      <c r="AE311" s="79">
        <v>0</v>
      </c>
      <c r="AF311" s="79">
        <v>0</v>
      </c>
      <c r="AG311" s="79">
        <v>0</v>
      </c>
      <c r="AH311" s="79">
        <v>0</v>
      </c>
      <c r="AI311" s="79">
        <v>0</v>
      </c>
      <c r="AJ311" s="79">
        <v>0</v>
      </c>
      <c r="AK311" s="79">
        <v>0</v>
      </c>
      <c r="AL311" s="79">
        <v>0</v>
      </c>
      <c r="AM311" s="79">
        <f t="shared" si="4"/>
        <v>0</v>
      </c>
      <c r="AP311" s="45"/>
    </row>
    <row r="312" spans="1:42" ht="33" customHeight="1">
      <c r="A312" s="54">
        <v>1251</v>
      </c>
      <c r="B312" s="55" t="s">
        <v>293</v>
      </c>
      <c r="C312" s="80" t="s">
        <v>682</v>
      </c>
      <c r="D312" s="79">
        <v>0</v>
      </c>
      <c r="E312" s="79">
        <v>0</v>
      </c>
      <c r="F312" s="79">
        <v>0</v>
      </c>
      <c r="G312" s="79">
        <v>0</v>
      </c>
      <c r="H312" s="79">
        <v>0</v>
      </c>
      <c r="I312" s="79">
        <v>0</v>
      </c>
      <c r="J312" s="79">
        <v>0</v>
      </c>
      <c r="K312" s="79">
        <v>0</v>
      </c>
      <c r="L312" s="79">
        <v>0</v>
      </c>
      <c r="M312" s="79">
        <v>0</v>
      </c>
      <c r="N312" s="79">
        <v>0</v>
      </c>
      <c r="O312" s="79">
        <v>0</v>
      </c>
      <c r="P312" s="79">
        <v>0</v>
      </c>
      <c r="Q312" s="79">
        <v>0</v>
      </c>
      <c r="R312" s="79">
        <v>0</v>
      </c>
      <c r="S312" s="79">
        <v>0</v>
      </c>
      <c r="T312" s="79">
        <v>0</v>
      </c>
      <c r="U312" s="79">
        <v>0</v>
      </c>
      <c r="V312" s="79">
        <v>0</v>
      </c>
      <c r="W312" s="79">
        <v>0</v>
      </c>
      <c r="X312" s="79">
        <v>0</v>
      </c>
      <c r="Y312" s="79">
        <v>0</v>
      </c>
      <c r="Z312" s="79">
        <v>0</v>
      </c>
      <c r="AA312" s="79">
        <v>0</v>
      </c>
      <c r="AB312" s="79">
        <v>0</v>
      </c>
      <c r="AC312" s="79">
        <v>0</v>
      </c>
      <c r="AD312" s="79">
        <v>0</v>
      </c>
      <c r="AE312" s="79">
        <v>0</v>
      </c>
      <c r="AF312" s="79">
        <v>0</v>
      </c>
      <c r="AG312" s="79">
        <v>0</v>
      </c>
      <c r="AH312" s="79">
        <v>0</v>
      </c>
      <c r="AI312" s="79">
        <v>0</v>
      </c>
      <c r="AJ312" s="79">
        <v>0</v>
      </c>
      <c r="AK312" s="79">
        <v>0</v>
      </c>
      <c r="AL312" s="79">
        <v>0</v>
      </c>
      <c r="AM312" s="79">
        <f t="shared" si="4"/>
        <v>0</v>
      </c>
      <c r="AP312" s="45"/>
    </row>
    <row r="313" spans="1:42" ht="33" customHeight="1">
      <c r="A313" s="54">
        <v>1252</v>
      </c>
      <c r="B313" s="55" t="s">
        <v>294</v>
      </c>
      <c r="C313" s="80" t="s">
        <v>682</v>
      </c>
      <c r="D313" s="79">
        <v>0</v>
      </c>
      <c r="E313" s="79">
        <v>0</v>
      </c>
      <c r="F313" s="79">
        <v>0</v>
      </c>
      <c r="G313" s="79">
        <v>0</v>
      </c>
      <c r="H313" s="79">
        <v>0</v>
      </c>
      <c r="I313" s="79">
        <v>0</v>
      </c>
      <c r="J313" s="79">
        <v>0</v>
      </c>
      <c r="K313" s="79">
        <v>0</v>
      </c>
      <c r="L313" s="79">
        <v>0</v>
      </c>
      <c r="M313" s="79">
        <v>0</v>
      </c>
      <c r="N313" s="79">
        <v>0</v>
      </c>
      <c r="O313" s="79">
        <v>0</v>
      </c>
      <c r="P313" s="79">
        <v>0</v>
      </c>
      <c r="Q313" s="79">
        <v>0</v>
      </c>
      <c r="R313" s="79">
        <v>0</v>
      </c>
      <c r="S313" s="79">
        <v>0</v>
      </c>
      <c r="T313" s="79">
        <v>0</v>
      </c>
      <c r="U313" s="79">
        <v>0</v>
      </c>
      <c r="V313" s="79">
        <v>0</v>
      </c>
      <c r="W313" s="79">
        <v>0</v>
      </c>
      <c r="X313" s="79">
        <v>0</v>
      </c>
      <c r="Y313" s="79">
        <v>0</v>
      </c>
      <c r="Z313" s="79">
        <v>0</v>
      </c>
      <c r="AA313" s="79">
        <v>0</v>
      </c>
      <c r="AB313" s="79">
        <v>0</v>
      </c>
      <c r="AC313" s="79">
        <v>0</v>
      </c>
      <c r="AD313" s="79">
        <v>0</v>
      </c>
      <c r="AE313" s="79">
        <v>0</v>
      </c>
      <c r="AF313" s="79">
        <v>0</v>
      </c>
      <c r="AG313" s="79">
        <v>0</v>
      </c>
      <c r="AH313" s="79">
        <v>0</v>
      </c>
      <c r="AI313" s="79">
        <v>0</v>
      </c>
      <c r="AJ313" s="79">
        <v>0</v>
      </c>
      <c r="AK313" s="79">
        <v>0</v>
      </c>
      <c r="AL313" s="79">
        <v>0</v>
      </c>
      <c r="AM313" s="79">
        <f t="shared" si="4"/>
        <v>0</v>
      </c>
      <c r="AP313" s="45"/>
    </row>
    <row r="314" spans="1:42" ht="33" customHeight="1">
      <c r="A314" s="54">
        <v>1253</v>
      </c>
      <c r="B314" s="55" t="s">
        <v>295</v>
      </c>
      <c r="C314" s="80" t="s">
        <v>682</v>
      </c>
      <c r="D314" s="79">
        <v>0</v>
      </c>
      <c r="E314" s="79">
        <v>0</v>
      </c>
      <c r="F314" s="79">
        <v>0</v>
      </c>
      <c r="G314" s="79">
        <v>0</v>
      </c>
      <c r="H314" s="79">
        <v>0</v>
      </c>
      <c r="I314" s="79">
        <v>0</v>
      </c>
      <c r="J314" s="79">
        <v>0</v>
      </c>
      <c r="K314" s="79">
        <v>0</v>
      </c>
      <c r="L314" s="79">
        <v>0</v>
      </c>
      <c r="M314" s="79">
        <v>0</v>
      </c>
      <c r="N314" s="79">
        <v>0</v>
      </c>
      <c r="O314" s="79">
        <v>0</v>
      </c>
      <c r="P314" s="79">
        <v>0</v>
      </c>
      <c r="Q314" s="79">
        <v>0</v>
      </c>
      <c r="R314" s="79">
        <v>0</v>
      </c>
      <c r="S314" s="79">
        <v>0</v>
      </c>
      <c r="T314" s="79">
        <v>0</v>
      </c>
      <c r="U314" s="79">
        <v>0</v>
      </c>
      <c r="V314" s="79">
        <v>0</v>
      </c>
      <c r="W314" s="79">
        <v>0</v>
      </c>
      <c r="X314" s="79">
        <v>0</v>
      </c>
      <c r="Y314" s="79">
        <v>0</v>
      </c>
      <c r="Z314" s="79">
        <v>0</v>
      </c>
      <c r="AA314" s="79">
        <v>0</v>
      </c>
      <c r="AB314" s="79">
        <v>0</v>
      </c>
      <c r="AC314" s="79">
        <v>0</v>
      </c>
      <c r="AD314" s="79">
        <v>0</v>
      </c>
      <c r="AE314" s="79">
        <v>0</v>
      </c>
      <c r="AF314" s="79">
        <v>0</v>
      </c>
      <c r="AG314" s="79">
        <v>0</v>
      </c>
      <c r="AH314" s="79">
        <v>0</v>
      </c>
      <c r="AI314" s="79">
        <v>0</v>
      </c>
      <c r="AJ314" s="79">
        <v>0</v>
      </c>
      <c r="AK314" s="79">
        <v>0</v>
      </c>
      <c r="AL314" s="79">
        <v>0</v>
      </c>
      <c r="AM314" s="79">
        <f t="shared" si="4"/>
        <v>0</v>
      </c>
      <c r="AP314" s="45"/>
    </row>
    <row r="315" spans="1:42" ht="33" customHeight="1">
      <c r="A315" s="54">
        <v>1254</v>
      </c>
      <c r="B315" s="55" t="s">
        <v>296</v>
      </c>
      <c r="C315" s="80" t="s">
        <v>682</v>
      </c>
      <c r="D315" s="79">
        <v>0</v>
      </c>
      <c r="E315" s="79">
        <v>0</v>
      </c>
      <c r="F315" s="79">
        <v>0</v>
      </c>
      <c r="G315" s="79">
        <v>0</v>
      </c>
      <c r="H315" s="79">
        <v>0</v>
      </c>
      <c r="I315" s="79">
        <v>0</v>
      </c>
      <c r="J315" s="79">
        <v>0</v>
      </c>
      <c r="K315" s="79">
        <v>0</v>
      </c>
      <c r="L315" s="79">
        <v>0</v>
      </c>
      <c r="M315" s="79">
        <v>0</v>
      </c>
      <c r="N315" s="79">
        <v>0</v>
      </c>
      <c r="O315" s="79">
        <v>0</v>
      </c>
      <c r="P315" s="79">
        <v>0</v>
      </c>
      <c r="Q315" s="79">
        <v>0</v>
      </c>
      <c r="R315" s="79">
        <v>0</v>
      </c>
      <c r="S315" s="79">
        <v>0</v>
      </c>
      <c r="T315" s="79">
        <v>0</v>
      </c>
      <c r="U315" s="79">
        <v>0</v>
      </c>
      <c r="V315" s="79">
        <v>0</v>
      </c>
      <c r="W315" s="79">
        <v>0</v>
      </c>
      <c r="X315" s="79">
        <v>0</v>
      </c>
      <c r="Y315" s="79">
        <v>0</v>
      </c>
      <c r="Z315" s="79">
        <v>0</v>
      </c>
      <c r="AA315" s="79">
        <v>0</v>
      </c>
      <c r="AB315" s="79">
        <v>0</v>
      </c>
      <c r="AC315" s="79">
        <v>0</v>
      </c>
      <c r="AD315" s="79">
        <v>0</v>
      </c>
      <c r="AE315" s="79">
        <v>0</v>
      </c>
      <c r="AF315" s="79">
        <v>0</v>
      </c>
      <c r="AG315" s="79">
        <v>0</v>
      </c>
      <c r="AH315" s="79">
        <v>0</v>
      </c>
      <c r="AI315" s="79">
        <v>0</v>
      </c>
      <c r="AJ315" s="79">
        <v>0</v>
      </c>
      <c r="AK315" s="79">
        <v>0</v>
      </c>
      <c r="AL315" s="79">
        <v>0</v>
      </c>
      <c r="AM315" s="79">
        <f t="shared" si="4"/>
        <v>0</v>
      </c>
      <c r="AP315" s="45"/>
    </row>
    <row r="316" spans="1:42" ht="33" customHeight="1">
      <c r="A316" s="54">
        <v>1255</v>
      </c>
      <c r="B316" s="55" t="s">
        <v>297</v>
      </c>
      <c r="C316" s="80" t="s">
        <v>682</v>
      </c>
      <c r="D316" s="79">
        <v>0</v>
      </c>
      <c r="E316" s="79">
        <v>0</v>
      </c>
      <c r="F316" s="79">
        <v>0</v>
      </c>
      <c r="G316" s="79">
        <v>0</v>
      </c>
      <c r="H316" s="79">
        <v>0</v>
      </c>
      <c r="I316" s="79">
        <v>0</v>
      </c>
      <c r="J316" s="79">
        <v>0</v>
      </c>
      <c r="K316" s="79">
        <v>0</v>
      </c>
      <c r="L316" s="79">
        <v>0</v>
      </c>
      <c r="M316" s="79">
        <v>0</v>
      </c>
      <c r="N316" s="79">
        <v>0</v>
      </c>
      <c r="O316" s="79">
        <v>0</v>
      </c>
      <c r="P316" s="79">
        <v>0</v>
      </c>
      <c r="Q316" s="79">
        <v>0</v>
      </c>
      <c r="R316" s="79">
        <v>0</v>
      </c>
      <c r="S316" s="79">
        <v>0</v>
      </c>
      <c r="T316" s="79">
        <v>0</v>
      </c>
      <c r="U316" s="79">
        <v>0</v>
      </c>
      <c r="V316" s="79">
        <v>0</v>
      </c>
      <c r="W316" s="79">
        <v>0</v>
      </c>
      <c r="X316" s="79">
        <v>0</v>
      </c>
      <c r="Y316" s="79">
        <v>0</v>
      </c>
      <c r="Z316" s="79">
        <v>0</v>
      </c>
      <c r="AA316" s="79">
        <v>0</v>
      </c>
      <c r="AB316" s="79">
        <v>0</v>
      </c>
      <c r="AC316" s="79">
        <v>0</v>
      </c>
      <c r="AD316" s="79">
        <v>0</v>
      </c>
      <c r="AE316" s="79">
        <v>0</v>
      </c>
      <c r="AF316" s="79">
        <v>0</v>
      </c>
      <c r="AG316" s="79">
        <v>0</v>
      </c>
      <c r="AH316" s="79">
        <v>0</v>
      </c>
      <c r="AI316" s="79">
        <v>0</v>
      </c>
      <c r="AJ316" s="79">
        <v>0</v>
      </c>
      <c r="AK316" s="79">
        <v>0</v>
      </c>
      <c r="AL316" s="79">
        <v>0</v>
      </c>
      <c r="AM316" s="79">
        <f t="shared" si="4"/>
        <v>0</v>
      </c>
      <c r="AP316" s="45"/>
    </row>
    <row r="317" spans="1:42" ht="33" customHeight="1">
      <c r="A317" s="54">
        <v>1256</v>
      </c>
      <c r="B317" s="55" t="s">
        <v>298</v>
      </c>
      <c r="C317" s="80" t="s">
        <v>682</v>
      </c>
      <c r="D317" s="79">
        <v>0</v>
      </c>
      <c r="E317" s="79">
        <v>0</v>
      </c>
      <c r="F317" s="79">
        <v>0</v>
      </c>
      <c r="G317" s="79">
        <v>0</v>
      </c>
      <c r="H317" s="79">
        <v>0</v>
      </c>
      <c r="I317" s="79">
        <v>0</v>
      </c>
      <c r="J317" s="79">
        <v>0</v>
      </c>
      <c r="K317" s="79">
        <v>0</v>
      </c>
      <c r="L317" s="79">
        <v>0</v>
      </c>
      <c r="M317" s="79">
        <v>0</v>
      </c>
      <c r="N317" s="79">
        <v>0</v>
      </c>
      <c r="O317" s="79">
        <v>0</v>
      </c>
      <c r="P317" s="79">
        <v>0</v>
      </c>
      <c r="Q317" s="79">
        <v>0</v>
      </c>
      <c r="R317" s="79">
        <v>0</v>
      </c>
      <c r="S317" s="79">
        <v>0</v>
      </c>
      <c r="T317" s="79">
        <v>0</v>
      </c>
      <c r="U317" s="79">
        <v>0</v>
      </c>
      <c r="V317" s="79">
        <v>0</v>
      </c>
      <c r="W317" s="79">
        <v>0</v>
      </c>
      <c r="X317" s="79">
        <v>0</v>
      </c>
      <c r="Y317" s="79">
        <v>0</v>
      </c>
      <c r="Z317" s="79">
        <v>0</v>
      </c>
      <c r="AA317" s="79">
        <v>0</v>
      </c>
      <c r="AB317" s="79">
        <v>0</v>
      </c>
      <c r="AC317" s="79">
        <v>0</v>
      </c>
      <c r="AD317" s="79">
        <v>0</v>
      </c>
      <c r="AE317" s="79">
        <v>0</v>
      </c>
      <c r="AF317" s="79">
        <v>0</v>
      </c>
      <c r="AG317" s="79">
        <v>0</v>
      </c>
      <c r="AH317" s="79">
        <v>0</v>
      </c>
      <c r="AI317" s="79">
        <v>0</v>
      </c>
      <c r="AJ317" s="79">
        <v>0</v>
      </c>
      <c r="AK317" s="79">
        <v>0</v>
      </c>
      <c r="AL317" s="79">
        <v>0</v>
      </c>
      <c r="AM317" s="79">
        <f t="shared" si="4"/>
        <v>0</v>
      </c>
      <c r="AP317" s="45"/>
    </row>
    <row r="318" spans="1:42" ht="33" customHeight="1">
      <c r="A318" s="54">
        <v>1257</v>
      </c>
      <c r="B318" s="55" t="s">
        <v>299</v>
      </c>
      <c r="C318" s="80" t="s">
        <v>682</v>
      </c>
      <c r="D318" s="79">
        <v>0</v>
      </c>
      <c r="E318" s="79">
        <v>0</v>
      </c>
      <c r="F318" s="79">
        <v>0</v>
      </c>
      <c r="G318" s="79">
        <v>0</v>
      </c>
      <c r="H318" s="79">
        <v>0</v>
      </c>
      <c r="I318" s="79">
        <v>0</v>
      </c>
      <c r="J318" s="79">
        <v>0</v>
      </c>
      <c r="K318" s="79">
        <v>0</v>
      </c>
      <c r="L318" s="79">
        <v>0</v>
      </c>
      <c r="M318" s="79">
        <v>0</v>
      </c>
      <c r="N318" s="79">
        <v>0</v>
      </c>
      <c r="O318" s="79">
        <v>0</v>
      </c>
      <c r="P318" s="79">
        <v>0</v>
      </c>
      <c r="Q318" s="79">
        <v>0</v>
      </c>
      <c r="R318" s="79">
        <v>0</v>
      </c>
      <c r="S318" s="79">
        <v>0</v>
      </c>
      <c r="T318" s="79">
        <v>0</v>
      </c>
      <c r="U318" s="79">
        <v>0</v>
      </c>
      <c r="V318" s="79">
        <v>0</v>
      </c>
      <c r="W318" s="79">
        <v>0</v>
      </c>
      <c r="X318" s="79">
        <v>0</v>
      </c>
      <c r="Y318" s="79">
        <v>0</v>
      </c>
      <c r="Z318" s="79">
        <v>0</v>
      </c>
      <c r="AA318" s="79">
        <v>0</v>
      </c>
      <c r="AB318" s="79">
        <v>0</v>
      </c>
      <c r="AC318" s="79">
        <v>0</v>
      </c>
      <c r="AD318" s="79">
        <v>0</v>
      </c>
      <c r="AE318" s="79">
        <v>0</v>
      </c>
      <c r="AF318" s="79">
        <v>0</v>
      </c>
      <c r="AG318" s="79">
        <v>0</v>
      </c>
      <c r="AH318" s="79">
        <v>0</v>
      </c>
      <c r="AI318" s="79">
        <v>0</v>
      </c>
      <c r="AJ318" s="79">
        <v>0</v>
      </c>
      <c r="AK318" s="79">
        <v>0</v>
      </c>
      <c r="AL318" s="79">
        <v>0</v>
      </c>
      <c r="AM318" s="79">
        <f t="shared" si="4"/>
        <v>0</v>
      </c>
      <c r="AP318" s="45"/>
    </row>
    <row r="319" spans="1:42" ht="33" customHeight="1">
      <c r="A319" s="54">
        <v>1258</v>
      </c>
      <c r="B319" s="55" t="s">
        <v>300</v>
      </c>
      <c r="C319" s="80" t="s">
        <v>682</v>
      </c>
      <c r="D319" s="79">
        <v>0</v>
      </c>
      <c r="E319" s="79">
        <v>0</v>
      </c>
      <c r="F319" s="79">
        <v>0</v>
      </c>
      <c r="G319" s="79">
        <v>0</v>
      </c>
      <c r="H319" s="79">
        <v>0</v>
      </c>
      <c r="I319" s="79">
        <v>0</v>
      </c>
      <c r="J319" s="79">
        <v>0</v>
      </c>
      <c r="K319" s="79">
        <v>0</v>
      </c>
      <c r="L319" s="79">
        <v>0</v>
      </c>
      <c r="M319" s="79">
        <v>0</v>
      </c>
      <c r="N319" s="79">
        <v>0</v>
      </c>
      <c r="O319" s="79">
        <v>0</v>
      </c>
      <c r="P319" s="79">
        <v>0</v>
      </c>
      <c r="Q319" s="79">
        <v>0</v>
      </c>
      <c r="R319" s="79">
        <v>0</v>
      </c>
      <c r="S319" s="79">
        <v>0</v>
      </c>
      <c r="T319" s="79">
        <v>0</v>
      </c>
      <c r="U319" s="79">
        <v>0</v>
      </c>
      <c r="V319" s="79">
        <v>0</v>
      </c>
      <c r="W319" s="79">
        <v>0</v>
      </c>
      <c r="X319" s="79">
        <v>0</v>
      </c>
      <c r="Y319" s="79">
        <v>0</v>
      </c>
      <c r="Z319" s="79">
        <v>0</v>
      </c>
      <c r="AA319" s="79">
        <v>0</v>
      </c>
      <c r="AB319" s="79">
        <v>0</v>
      </c>
      <c r="AC319" s="79">
        <v>0</v>
      </c>
      <c r="AD319" s="79">
        <v>0</v>
      </c>
      <c r="AE319" s="79">
        <v>0</v>
      </c>
      <c r="AF319" s="79">
        <v>0</v>
      </c>
      <c r="AG319" s="79">
        <v>0</v>
      </c>
      <c r="AH319" s="79">
        <v>0</v>
      </c>
      <c r="AI319" s="79">
        <v>0</v>
      </c>
      <c r="AJ319" s="79">
        <v>0</v>
      </c>
      <c r="AK319" s="79">
        <v>0</v>
      </c>
      <c r="AL319" s="79">
        <v>0</v>
      </c>
      <c r="AM319" s="79">
        <f t="shared" si="4"/>
        <v>0</v>
      </c>
      <c r="AP319" s="45"/>
    </row>
    <row r="320" spans="1:42" ht="33" customHeight="1">
      <c r="A320" s="54">
        <v>1259</v>
      </c>
      <c r="B320" s="55" t="s">
        <v>301</v>
      </c>
      <c r="C320" s="80" t="s">
        <v>682</v>
      </c>
      <c r="D320" s="79">
        <v>0</v>
      </c>
      <c r="E320" s="79">
        <v>0</v>
      </c>
      <c r="F320" s="79">
        <v>0</v>
      </c>
      <c r="G320" s="79">
        <v>0</v>
      </c>
      <c r="H320" s="79">
        <v>0</v>
      </c>
      <c r="I320" s="79">
        <v>0</v>
      </c>
      <c r="J320" s="79">
        <v>0</v>
      </c>
      <c r="K320" s="79">
        <v>0</v>
      </c>
      <c r="L320" s="79">
        <v>0</v>
      </c>
      <c r="M320" s="79">
        <v>0</v>
      </c>
      <c r="N320" s="79">
        <v>0</v>
      </c>
      <c r="O320" s="79">
        <v>0</v>
      </c>
      <c r="P320" s="79">
        <v>0</v>
      </c>
      <c r="Q320" s="79">
        <v>0</v>
      </c>
      <c r="R320" s="79">
        <v>0</v>
      </c>
      <c r="S320" s="79">
        <v>0</v>
      </c>
      <c r="T320" s="79">
        <v>0</v>
      </c>
      <c r="U320" s="79">
        <v>0</v>
      </c>
      <c r="V320" s="79">
        <v>0</v>
      </c>
      <c r="W320" s="79">
        <v>0</v>
      </c>
      <c r="X320" s="79">
        <v>0</v>
      </c>
      <c r="Y320" s="79">
        <v>0</v>
      </c>
      <c r="Z320" s="79">
        <v>0</v>
      </c>
      <c r="AA320" s="79">
        <v>0</v>
      </c>
      <c r="AB320" s="79">
        <v>0</v>
      </c>
      <c r="AC320" s="79">
        <v>0</v>
      </c>
      <c r="AD320" s="79">
        <v>0</v>
      </c>
      <c r="AE320" s="79">
        <v>0</v>
      </c>
      <c r="AF320" s="79">
        <v>0</v>
      </c>
      <c r="AG320" s="79">
        <v>0</v>
      </c>
      <c r="AH320" s="79">
        <v>0</v>
      </c>
      <c r="AI320" s="79">
        <v>0</v>
      </c>
      <c r="AJ320" s="79">
        <v>0</v>
      </c>
      <c r="AK320" s="79">
        <v>0</v>
      </c>
      <c r="AL320" s="79">
        <v>0</v>
      </c>
      <c r="AM320" s="79">
        <f t="shared" si="4"/>
        <v>0</v>
      </c>
      <c r="AP320" s="45"/>
    </row>
    <row r="321" spans="1:42" ht="33" customHeight="1">
      <c r="A321" s="54">
        <v>1260</v>
      </c>
      <c r="B321" s="55" t="s">
        <v>302</v>
      </c>
      <c r="C321" s="80" t="s">
        <v>682</v>
      </c>
      <c r="D321" s="79">
        <v>0</v>
      </c>
      <c r="E321" s="79">
        <v>0</v>
      </c>
      <c r="F321" s="79">
        <v>0</v>
      </c>
      <c r="G321" s="79">
        <v>0</v>
      </c>
      <c r="H321" s="79">
        <v>0</v>
      </c>
      <c r="I321" s="79">
        <v>0</v>
      </c>
      <c r="J321" s="79">
        <v>0</v>
      </c>
      <c r="K321" s="79">
        <v>0</v>
      </c>
      <c r="L321" s="79">
        <v>0</v>
      </c>
      <c r="M321" s="79">
        <v>0</v>
      </c>
      <c r="N321" s="79">
        <v>0</v>
      </c>
      <c r="O321" s="79">
        <v>0</v>
      </c>
      <c r="P321" s="79">
        <v>0</v>
      </c>
      <c r="Q321" s="79">
        <v>0</v>
      </c>
      <c r="R321" s="79">
        <v>0</v>
      </c>
      <c r="S321" s="79">
        <v>0</v>
      </c>
      <c r="T321" s="79">
        <v>0</v>
      </c>
      <c r="U321" s="79">
        <v>0</v>
      </c>
      <c r="V321" s="79">
        <v>0</v>
      </c>
      <c r="W321" s="79">
        <v>0</v>
      </c>
      <c r="X321" s="79">
        <v>0</v>
      </c>
      <c r="Y321" s="79">
        <v>0</v>
      </c>
      <c r="Z321" s="79">
        <v>0</v>
      </c>
      <c r="AA321" s="79">
        <v>0</v>
      </c>
      <c r="AB321" s="79">
        <v>0</v>
      </c>
      <c r="AC321" s="79">
        <v>0</v>
      </c>
      <c r="AD321" s="79">
        <v>0</v>
      </c>
      <c r="AE321" s="79">
        <v>0</v>
      </c>
      <c r="AF321" s="79">
        <v>0</v>
      </c>
      <c r="AG321" s="79">
        <v>0</v>
      </c>
      <c r="AH321" s="79">
        <v>0</v>
      </c>
      <c r="AI321" s="79">
        <v>0</v>
      </c>
      <c r="AJ321" s="79">
        <v>0</v>
      </c>
      <c r="AK321" s="79">
        <v>0</v>
      </c>
      <c r="AL321" s="79">
        <v>0</v>
      </c>
      <c r="AM321" s="79">
        <f t="shared" si="4"/>
        <v>0</v>
      </c>
      <c r="AP321" s="45"/>
    </row>
    <row r="322" spans="1:42" ht="33" customHeight="1">
      <c r="A322" s="54">
        <v>1261</v>
      </c>
      <c r="B322" s="55" t="s">
        <v>303</v>
      </c>
      <c r="C322" s="80" t="s">
        <v>682</v>
      </c>
      <c r="D322" s="79">
        <v>0</v>
      </c>
      <c r="E322" s="79">
        <v>0</v>
      </c>
      <c r="F322" s="79">
        <v>0</v>
      </c>
      <c r="G322" s="79">
        <v>0</v>
      </c>
      <c r="H322" s="79">
        <v>0</v>
      </c>
      <c r="I322" s="79">
        <v>0</v>
      </c>
      <c r="J322" s="79">
        <v>0</v>
      </c>
      <c r="K322" s="79">
        <v>0</v>
      </c>
      <c r="L322" s="79">
        <v>0</v>
      </c>
      <c r="M322" s="79">
        <v>0</v>
      </c>
      <c r="N322" s="79">
        <v>0</v>
      </c>
      <c r="O322" s="79">
        <v>0</v>
      </c>
      <c r="P322" s="79">
        <v>0</v>
      </c>
      <c r="Q322" s="79">
        <v>0</v>
      </c>
      <c r="R322" s="79">
        <v>0</v>
      </c>
      <c r="S322" s="79">
        <v>0</v>
      </c>
      <c r="T322" s="79">
        <v>0</v>
      </c>
      <c r="U322" s="79">
        <v>0</v>
      </c>
      <c r="V322" s="79">
        <v>0</v>
      </c>
      <c r="W322" s="79">
        <v>0</v>
      </c>
      <c r="X322" s="79">
        <v>0</v>
      </c>
      <c r="Y322" s="79">
        <v>0</v>
      </c>
      <c r="Z322" s="79">
        <v>0</v>
      </c>
      <c r="AA322" s="79">
        <v>0</v>
      </c>
      <c r="AB322" s="79">
        <v>0</v>
      </c>
      <c r="AC322" s="79">
        <v>0</v>
      </c>
      <c r="AD322" s="79">
        <v>0</v>
      </c>
      <c r="AE322" s="79">
        <v>0</v>
      </c>
      <c r="AF322" s="79">
        <v>0</v>
      </c>
      <c r="AG322" s="79">
        <v>0</v>
      </c>
      <c r="AH322" s="79">
        <v>0</v>
      </c>
      <c r="AI322" s="79">
        <v>0</v>
      </c>
      <c r="AJ322" s="79">
        <v>0</v>
      </c>
      <c r="AK322" s="79">
        <v>0</v>
      </c>
      <c r="AL322" s="79">
        <v>0</v>
      </c>
      <c r="AM322" s="79">
        <f t="shared" si="4"/>
        <v>0</v>
      </c>
      <c r="AP322" s="45"/>
    </row>
    <row r="323" spans="1:42" ht="33" customHeight="1">
      <c r="A323" s="54">
        <v>1262</v>
      </c>
      <c r="B323" s="55" t="s">
        <v>304</v>
      </c>
      <c r="C323" s="80" t="s">
        <v>682</v>
      </c>
      <c r="D323" s="79">
        <v>0</v>
      </c>
      <c r="E323" s="79">
        <v>0</v>
      </c>
      <c r="F323" s="79">
        <v>0</v>
      </c>
      <c r="G323" s="79">
        <v>0</v>
      </c>
      <c r="H323" s="79">
        <v>0</v>
      </c>
      <c r="I323" s="79">
        <v>0</v>
      </c>
      <c r="J323" s="79">
        <v>0</v>
      </c>
      <c r="K323" s="79">
        <v>0</v>
      </c>
      <c r="L323" s="79">
        <v>0</v>
      </c>
      <c r="M323" s="79">
        <v>0</v>
      </c>
      <c r="N323" s="79">
        <v>0</v>
      </c>
      <c r="O323" s="79">
        <v>0</v>
      </c>
      <c r="P323" s="79">
        <v>0</v>
      </c>
      <c r="Q323" s="79">
        <v>0</v>
      </c>
      <c r="R323" s="79">
        <v>0</v>
      </c>
      <c r="S323" s="79">
        <v>0</v>
      </c>
      <c r="T323" s="79">
        <v>0</v>
      </c>
      <c r="U323" s="79">
        <v>0</v>
      </c>
      <c r="V323" s="79">
        <v>0</v>
      </c>
      <c r="W323" s="79">
        <v>0</v>
      </c>
      <c r="X323" s="79">
        <v>0</v>
      </c>
      <c r="Y323" s="79">
        <v>0</v>
      </c>
      <c r="Z323" s="79">
        <v>0</v>
      </c>
      <c r="AA323" s="79">
        <v>0</v>
      </c>
      <c r="AB323" s="79">
        <v>0</v>
      </c>
      <c r="AC323" s="79">
        <v>0</v>
      </c>
      <c r="AD323" s="79">
        <v>0</v>
      </c>
      <c r="AE323" s="79">
        <v>0</v>
      </c>
      <c r="AF323" s="79">
        <v>0</v>
      </c>
      <c r="AG323" s="79">
        <v>0</v>
      </c>
      <c r="AH323" s="79">
        <v>0</v>
      </c>
      <c r="AI323" s="79">
        <v>0</v>
      </c>
      <c r="AJ323" s="79">
        <v>0</v>
      </c>
      <c r="AK323" s="79">
        <v>0</v>
      </c>
      <c r="AL323" s="79">
        <v>0</v>
      </c>
      <c r="AM323" s="79">
        <f t="shared" si="4"/>
        <v>0</v>
      </c>
      <c r="AP323" s="45"/>
    </row>
    <row r="324" spans="1:42" ht="33" customHeight="1">
      <c r="A324" s="54">
        <v>1263</v>
      </c>
      <c r="B324" s="55" t="s">
        <v>305</v>
      </c>
      <c r="C324" s="80" t="s">
        <v>682</v>
      </c>
      <c r="D324" s="79">
        <v>0</v>
      </c>
      <c r="E324" s="79">
        <v>0</v>
      </c>
      <c r="F324" s="79">
        <v>0</v>
      </c>
      <c r="G324" s="79">
        <v>0</v>
      </c>
      <c r="H324" s="79">
        <v>0</v>
      </c>
      <c r="I324" s="79">
        <v>0</v>
      </c>
      <c r="J324" s="79">
        <v>0</v>
      </c>
      <c r="K324" s="79">
        <v>0</v>
      </c>
      <c r="L324" s="79">
        <v>0</v>
      </c>
      <c r="M324" s="79">
        <v>0</v>
      </c>
      <c r="N324" s="79">
        <v>0</v>
      </c>
      <c r="O324" s="79">
        <v>0</v>
      </c>
      <c r="P324" s="79">
        <v>0</v>
      </c>
      <c r="Q324" s="79">
        <v>0</v>
      </c>
      <c r="R324" s="79">
        <v>0</v>
      </c>
      <c r="S324" s="79">
        <v>0</v>
      </c>
      <c r="T324" s="79">
        <v>0</v>
      </c>
      <c r="U324" s="79">
        <v>0</v>
      </c>
      <c r="V324" s="79">
        <v>0</v>
      </c>
      <c r="W324" s="79">
        <v>0</v>
      </c>
      <c r="X324" s="79">
        <v>0</v>
      </c>
      <c r="Y324" s="79">
        <v>0</v>
      </c>
      <c r="Z324" s="79">
        <v>0</v>
      </c>
      <c r="AA324" s="79">
        <v>0</v>
      </c>
      <c r="AB324" s="79">
        <v>0</v>
      </c>
      <c r="AC324" s="79">
        <v>0</v>
      </c>
      <c r="AD324" s="79">
        <v>0</v>
      </c>
      <c r="AE324" s="79">
        <v>0</v>
      </c>
      <c r="AF324" s="79">
        <v>0</v>
      </c>
      <c r="AG324" s="79">
        <v>0</v>
      </c>
      <c r="AH324" s="79">
        <v>0</v>
      </c>
      <c r="AI324" s="79">
        <v>0</v>
      </c>
      <c r="AJ324" s="79">
        <v>0</v>
      </c>
      <c r="AK324" s="79">
        <v>0</v>
      </c>
      <c r="AL324" s="79">
        <v>0</v>
      </c>
      <c r="AM324" s="79">
        <f t="shared" si="4"/>
        <v>0</v>
      </c>
      <c r="AP324" s="45"/>
    </row>
    <row r="325" spans="1:42" ht="33" customHeight="1">
      <c r="A325" s="54">
        <v>1264</v>
      </c>
      <c r="B325" s="55" t="s">
        <v>306</v>
      </c>
      <c r="C325" s="80" t="s">
        <v>682</v>
      </c>
      <c r="D325" s="79">
        <v>0</v>
      </c>
      <c r="E325" s="79">
        <v>0</v>
      </c>
      <c r="F325" s="79">
        <v>0</v>
      </c>
      <c r="G325" s="79">
        <v>0</v>
      </c>
      <c r="H325" s="79">
        <v>0</v>
      </c>
      <c r="I325" s="79">
        <v>0</v>
      </c>
      <c r="J325" s="79">
        <v>0</v>
      </c>
      <c r="K325" s="79">
        <v>0</v>
      </c>
      <c r="L325" s="79">
        <v>0</v>
      </c>
      <c r="M325" s="79">
        <v>0</v>
      </c>
      <c r="N325" s="79">
        <v>0</v>
      </c>
      <c r="O325" s="79">
        <v>0</v>
      </c>
      <c r="P325" s="79">
        <v>0</v>
      </c>
      <c r="Q325" s="79">
        <v>0</v>
      </c>
      <c r="R325" s="79">
        <v>0</v>
      </c>
      <c r="S325" s="79">
        <v>0</v>
      </c>
      <c r="T325" s="79">
        <v>0</v>
      </c>
      <c r="U325" s="79">
        <v>0</v>
      </c>
      <c r="V325" s="79">
        <v>0</v>
      </c>
      <c r="W325" s="79">
        <v>0</v>
      </c>
      <c r="X325" s="79">
        <v>0</v>
      </c>
      <c r="Y325" s="79">
        <v>0</v>
      </c>
      <c r="Z325" s="79">
        <v>0</v>
      </c>
      <c r="AA325" s="79">
        <v>0</v>
      </c>
      <c r="AB325" s="79">
        <v>0</v>
      </c>
      <c r="AC325" s="79">
        <v>0</v>
      </c>
      <c r="AD325" s="79">
        <v>0</v>
      </c>
      <c r="AE325" s="79">
        <v>0</v>
      </c>
      <c r="AF325" s="79">
        <v>0</v>
      </c>
      <c r="AG325" s="79">
        <v>0</v>
      </c>
      <c r="AH325" s="79">
        <v>0</v>
      </c>
      <c r="AI325" s="79">
        <v>0</v>
      </c>
      <c r="AJ325" s="79">
        <v>0</v>
      </c>
      <c r="AK325" s="79">
        <v>0</v>
      </c>
      <c r="AL325" s="79">
        <v>0</v>
      </c>
      <c r="AM325" s="79">
        <f t="shared" si="4"/>
        <v>0</v>
      </c>
      <c r="AP325" s="45"/>
    </row>
    <row r="326" spans="1:42" ht="33" customHeight="1">
      <c r="A326" s="54">
        <v>1265</v>
      </c>
      <c r="B326" s="55" t="s">
        <v>307</v>
      </c>
      <c r="C326" s="80" t="s">
        <v>682</v>
      </c>
      <c r="D326" s="79">
        <v>0</v>
      </c>
      <c r="E326" s="79">
        <v>0</v>
      </c>
      <c r="F326" s="79">
        <v>0</v>
      </c>
      <c r="G326" s="79">
        <v>0</v>
      </c>
      <c r="H326" s="79">
        <v>0</v>
      </c>
      <c r="I326" s="79">
        <v>0</v>
      </c>
      <c r="J326" s="79">
        <v>0</v>
      </c>
      <c r="K326" s="79">
        <v>0</v>
      </c>
      <c r="L326" s="79">
        <v>0</v>
      </c>
      <c r="M326" s="79">
        <v>0</v>
      </c>
      <c r="N326" s="79">
        <v>0</v>
      </c>
      <c r="O326" s="79">
        <v>0</v>
      </c>
      <c r="P326" s="79">
        <v>0</v>
      </c>
      <c r="Q326" s="79">
        <v>0</v>
      </c>
      <c r="R326" s="79">
        <v>0</v>
      </c>
      <c r="S326" s="79">
        <v>0</v>
      </c>
      <c r="T326" s="79">
        <v>0</v>
      </c>
      <c r="U326" s="79">
        <v>0</v>
      </c>
      <c r="V326" s="79">
        <v>0</v>
      </c>
      <c r="W326" s="79">
        <v>0</v>
      </c>
      <c r="X326" s="79">
        <v>0</v>
      </c>
      <c r="Y326" s="79">
        <v>0</v>
      </c>
      <c r="Z326" s="79">
        <v>0</v>
      </c>
      <c r="AA326" s="79">
        <v>0</v>
      </c>
      <c r="AB326" s="79">
        <v>0</v>
      </c>
      <c r="AC326" s="79">
        <v>0</v>
      </c>
      <c r="AD326" s="79">
        <v>0</v>
      </c>
      <c r="AE326" s="79">
        <v>0</v>
      </c>
      <c r="AF326" s="79">
        <v>0</v>
      </c>
      <c r="AG326" s="79">
        <v>0</v>
      </c>
      <c r="AH326" s="79">
        <v>0</v>
      </c>
      <c r="AI326" s="79">
        <v>0</v>
      </c>
      <c r="AJ326" s="79">
        <v>0</v>
      </c>
      <c r="AK326" s="79">
        <v>0</v>
      </c>
      <c r="AL326" s="79">
        <v>0</v>
      </c>
      <c r="AM326" s="79">
        <f t="shared" si="4"/>
        <v>0</v>
      </c>
      <c r="AP326" s="45"/>
    </row>
    <row r="327" spans="1:42" ht="33" customHeight="1">
      <c r="A327" s="54">
        <v>1266</v>
      </c>
      <c r="B327" s="55" t="s">
        <v>308</v>
      </c>
      <c r="C327" s="80" t="s">
        <v>682</v>
      </c>
      <c r="D327" s="79">
        <v>0</v>
      </c>
      <c r="E327" s="79">
        <v>0</v>
      </c>
      <c r="F327" s="79">
        <v>0</v>
      </c>
      <c r="G327" s="79">
        <v>0</v>
      </c>
      <c r="H327" s="79">
        <v>0</v>
      </c>
      <c r="I327" s="79">
        <v>0</v>
      </c>
      <c r="J327" s="79">
        <v>0</v>
      </c>
      <c r="K327" s="79">
        <v>0</v>
      </c>
      <c r="L327" s="79">
        <v>0</v>
      </c>
      <c r="M327" s="79">
        <v>0</v>
      </c>
      <c r="N327" s="79">
        <v>0</v>
      </c>
      <c r="O327" s="79">
        <v>0</v>
      </c>
      <c r="P327" s="79">
        <v>0</v>
      </c>
      <c r="Q327" s="79">
        <v>0</v>
      </c>
      <c r="R327" s="79">
        <v>0</v>
      </c>
      <c r="S327" s="79">
        <v>0</v>
      </c>
      <c r="T327" s="79">
        <v>0</v>
      </c>
      <c r="U327" s="79">
        <v>0</v>
      </c>
      <c r="V327" s="79">
        <v>0</v>
      </c>
      <c r="W327" s="79">
        <v>0</v>
      </c>
      <c r="X327" s="79">
        <v>0</v>
      </c>
      <c r="Y327" s="79">
        <v>0</v>
      </c>
      <c r="Z327" s="79">
        <v>0</v>
      </c>
      <c r="AA327" s="79">
        <v>0</v>
      </c>
      <c r="AB327" s="79">
        <v>0</v>
      </c>
      <c r="AC327" s="79">
        <v>0</v>
      </c>
      <c r="AD327" s="79">
        <v>0</v>
      </c>
      <c r="AE327" s="79">
        <v>0</v>
      </c>
      <c r="AF327" s="79">
        <v>0</v>
      </c>
      <c r="AG327" s="79">
        <v>0</v>
      </c>
      <c r="AH327" s="79">
        <v>0</v>
      </c>
      <c r="AI327" s="79">
        <v>0</v>
      </c>
      <c r="AJ327" s="79">
        <v>0</v>
      </c>
      <c r="AK327" s="79">
        <v>0</v>
      </c>
      <c r="AL327" s="79">
        <v>0</v>
      </c>
      <c r="AM327" s="79">
        <f t="shared" si="4"/>
        <v>0</v>
      </c>
      <c r="AP327" s="45"/>
    </row>
    <row r="328" spans="1:42" ht="33" customHeight="1">
      <c r="A328" s="54">
        <v>1267</v>
      </c>
      <c r="B328" s="55" t="s">
        <v>309</v>
      </c>
      <c r="C328" s="80" t="s">
        <v>682</v>
      </c>
      <c r="D328" s="79">
        <v>0</v>
      </c>
      <c r="E328" s="79">
        <v>0</v>
      </c>
      <c r="F328" s="79">
        <v>0</v>
      </c>
      <c r="G328" s="79">
        <v>0</v>
      </c>
      <c r="H328" s="79">
        <v>0</v>
      </c>
      <c r="I328" s="79">
        <v>0</v>
      </c>
      <c r="J328" s="79">
        <v>0</v>
      </c>
      <c r="K328" s="79">
        <v>0</v>
      </c>
      <c r="L328" s="79">
        <v>0</v>
      </c>
      <c r="M328" s="79">
        <v>0</v>
      </c>
      <c r="N328" s="79">
        <v>0</v>
      </c>
      <c r="O328" s="79">
        <v>0</v>
      </c>
      <c r="P328" s="79">
        <v>0</v>
      </c>
      <c r="Q328" s="79">
        <v>0</v>
      </c>
      <c r="R328" s="79">
        <v>0</v>
      </c>
      <c r="S328" s="79">
        <v>0</v>
      </c>
      <c r="T328" s="79">
        <v>0</v>
      </c>
      <c r="U328" s="79">
        <v>0</v>
      </c>
      <c r="V328" s="79">
        <v>0</v>
      </c>
      <c r="W328" s="79">
        <v>0</v>
      </c>
      <c r="X328" s="79">
        <v>0</v>
      </c>
      <c r="Y328" s="79">
        <v>0</v>
      </c>
      <c r="Z328" s="79">
        <v>0</v>
      </c>
      <c r="AA328" s="79">
        <v>0</v>
      </c>
      <c r="AB328" s="79">
        <v>0</v>
      </c>
      <c r="AC328" s="79">
        <v>0</v>
      </c>
      <c r="AD328" s="79">
        <v>0</v>
      </c>
      <c r="AE328" s="79">
        <v>0</v>
      </c>
      <c r="AF328" s="79">
        <v>0</v>
      </c>
      <c r="AG328" s="79">
        <v>0</v>
      </c>
      <c r="AH328" s="79">
        <v>0</v>
      </c>
      <c r="AI328" s="79">
        <v>0</v>
      </c>
      <c r="AJ328" s="79">
        <v>0</v>
      </c>
      <c r="AK328" s="79">
        <v>0</v>
      </c>
      <c r="AL328" s="79">
        <v>0</v>
      </c>
      <c r="AM328" s="79">
        <f t="shared" si="4"/>
        <v>0</v>
      </c>
      <c r="AP328" s="45"/>
    </row>
    <row r="329" spans="1:42" ht="33" customHeight="1">
      <c r="A329" s="54">
        <v>1268</v>
      </c>
      <c r="B329" s="55" t="s">
        <v>310</v>
      </c>
      <c r="C329" s="80" t="s">
        <v>682</v>
      </c>
      <c r="D329" s="79">
        <v>0</v>
      </c>
      <c r="E329" s="79">
        <v>0</v>
      </c>
      <c r="F329" s="79">
        <v>0</v>
      </c>
      <c r="G329" s="79">
        <v>0</v>
      </c>
      <c r="H329" s="79">
        <v>0</v>
      </c>
      <c r="I329" s="79">
        <v>0</v>
      </c>
      <c r="J329" s="79">
        <v>0</v>
      </c>
      <c r="K329" s="79">
        <v>0</v>
      </c>
      <c r="L329" s="79">
        <v>0</v>
      </c>
      <c r="M329" s="79">
        <v>0</v>
      </c>
      <c r="N329" s="79">
        <v>0</v>
      </c>
      <c r="O329" s="79">
        <v>0</v>
      </c>
      <c r="P329" s="79">
        <v>0</v>
      </c>
      <c r="Q329" s="79">
        <v>0</v>
      </c>
      <c r="R329" s="79">
        <v>0</v>
      </c>
      <c r="S329" s="79">
        <v>0</v>
      </c>
      <c r="T329" s="79">
        <v>0</v>
      </c>
      <c r="U329" s="79">
        <v>0</v>
      </c>
      <c r="V329" s="79">
        <v>0</v>
      </c>
      <c r="W329" s="79">
        <v>0</v>
      </c>
      <c r="X329" s="79">
        <v>0</v>
      </c>
      <c r="Y329" s="79">
        <v>0</v>
      </c>
      <c r="Z329" s="79">
        <v>0</v>
      </c>
      <c r="AA329" s="79">
        <v>0</v>
      </c>
      <c r="AB329" s="79">
        <v>0</v>
      </c>
      <c r="AC329" s="79">
        <v>0</v>
      </c>
      <c r="AD329" s="79">
        <v>0</v>
      </c>
      <c r="AE329" s="79">
        <v>0</v>
      </c>
      <c r="AF329" s="79">
        <v>0</v>
      </c>
      <c r="AG329" s="79">
        <v>0</v>
      </c>
      <c r="AH329" s="79">
        <v>0</v>
      </c>
      <c r="AI329" s="79">
        <v>0</v>
      </c>
      <c r="AJ329" s="79">
        <v>0</v>
      </c>
      <c r="AK329" s="79">
        <v>0</v>
      </c>
      <c r="AL329" s="79">
        <v>0</v>
      </c>
      <c r="AM329" s="79">
        <f t="shared" si="4"/>
        <v>0</v>
      </c>
      <c r="AP329" s="45"/>
    </row>
    <row r="330" spans="1:42" ht="33" customHeight="1">
      <c r="A330" s="54">
        <v>1269</v>
      </c>
      <c r="B330" s="55" t="s">
        <v>311</v>
      </c>
      <c r="C330" s="80" t="s">
        <v>682</v>
      </c>
      <c r="D330" s="79">
        <v>0</v>
      </c>
      <c r="E330" s="79">
        <v>0</v>
      </c>
      <c r="F330" s="79">
        <v>0</v>
      </c>
      <c r="G330" s="79">
        <v>0</v>
      </c>
      <c r="H330" s="79">
        <v>0</v>
      </c>
      <c r="I330" s="79">
        <v>0</v>
      </c>
      <c r="J330" s="79">
        <v>0</v>
      </c>
      <c r="K330" s="79">
        <v>0</v>
      </c>
      <c r="L330" s="79">
        <v>0</v>
      </c>
      <c r="M330" s="79">
        <v>0</v>
      </c>
      <c r="N330" s="79">
        <v>0</v>
      </c>
      <c r="O330" s="79">
        <v>0</v>
      </c>
      <c r="P330" s="79">
        <v>0</v>
      </c>
      <c r="Q330" s="79">
        <v>0</v>
      </c>
      <c r="R330" s="79">
        <v>0</v>
      </c>
      <c r="S330" s="79">
        <v>0</v>
      </c>
      <c r="T330" s="79">
        <v>0</v>
      </c>
      <c r="U330" s="79">
        <v>0</v>
      </c>
      <c r="V330" s="79">
        <v>0</v>
      </c>
      <c r="W330" s="79">
        <v>0</v>
      </c>
      <c r="X330" s="79">
        <v>0</v>
      </c>
      <c r="Y330" s="79">
        <v>0</v>
      </c>
      <c r="Z330" s="79">
        <v>0</v>
      </c>
      <c r="AA330" s="79">
        <v>0</v>
      </c>
      <c r="AB330" s="79">
        <v>0</v>
      </c>
      <c r="AC330" s="79">
        <v>0</v>
      </c>
      <c r="AD330" s="79">
        <v>0</v>
      </c>
      <c r="AE330" s="79">
        <v>0</v>
      </c>
      <c r="AF330" s="79">
        <v>0</v>
      </c>
      <c r="AG330" s="79">
        <v>0</v>
      </c>
      <c r="AH330" s="79">
        <v>0</v>
      </c>
      <c r="AI330" s="79">
        <v>0</v>
      </c>
      <c r="AJ330" s="79">
        <v>0</v>
      </c>
      <c r="AK330" s="79">
        <v>0</v>
      </c>
      <c r="AL330" s="79">
        <v>0</v>
      </c>
      <c r="AM330" s="79">
        <f t="shared" si="4"/>
        <v>0</v>
      </c>
      <c r="AP330" s="45"/>
    </row>
    <row r="331" spans="1:42" ht="33" customHeight="1">
      <c r="A331" s="54">
        <v>1270</v>
      </c>
      <c r="B331" s="55" t="s">
        <v>312</v>
      </c>
      <c r="C331" s="80" t="s">
        <v>682</v>
      </c>
      <c r="D331" s="79">
        <v>0</v>
      </c>
      <c r="E331" s="79">
        <v>0</v>
      </c>
      <c r="F331" s="79">
        <v>0</v>
      </c>
      <c r="G331" s="79">
        <v>0</v>
      </c>
      <c r="H331" s="79">
        <v>0</v>
      </c>
      <c r="I331" s="79">
        <v>0</v>
      </c>
      <c r="J331" s="79">
        <v>0</v>
      </c>
      <c r="K331" s="79">
        <v>0</v>
      </c>
      <c r="L331" s="79">
        <v>0</v>
      </c>
      <c r="M331" s="79">
        <v>0</v>
      </c>
      <c r="N331" s="79">
        <v>0</v>
      </c>
      <c r="O331" s="79">
        <v>0</v>
      </c>
      <c r="P331" s="79">
        <v>0</v>
      </c>
      <c r="Q331" s="79">
        <v>0</v>
      </c>
      <c r="R331" s="79">
        <v>0</v>
      </c>
      <c r="S331" s="79">
        <v>0</v>
      </c>
      <c r="T331" s="79">
        <v>0</v>
      </c>
      <c r="U331" s="79">
        <v>0</v>
      </c>
      <c r="V331" s="79">
        <v>0</v>
      </c>
      <c r="W331" s="79">
        <v>0</v>
      </c>
      <c r="X331" s="79">
        <v>0</v>
      </c>
      <c r="Y331" s="79">
        <v>0</v>
      </c>
      <c r="Z331" s="79">
        <v>0</v>
      </c>
      <c r="AA331" s="79">
        <v>0</v>
      </c>
      <c r="AB331" s="79">
        <v>0</v>
      </c>
      <c r="AC331" s="79">
        <v>0</v>
      </c>
      <c r="AD331" s="79">
        <v>0</v>
      </c>
      <c r="AE331" s="79">
        <v>0</v>
      </c>
      <c r="AF331" s="79">
        <v>0</v>
      </c>
      <c r="AG331" s="79">
        <v>0</v>
      </c>
      <c r="AH331" s="79">
        <v>0</v>
      </c>
      <c r="AI331" s="79">
        <v>0</v>
      </c>
      <c r="AJ331" s="79">
        <v>0</v>
      </c>
      <c r="AK331" s="79">
        <v>0</v>
      </c>
      <c r="AL331" s="79">
        <v>0</v>
      </c>
      <c r="AM331" s="79">
        <f t="shared" ref="AM331:AM394" si="5">SUM(D331:AL331)</f>
        <v>0</v>
      </c>
      <c r="AP331" s="45"/>
    </row>
    <row r="332" spans="1:42" ht="33" customHeight="1">
      <c r="A332" s="54">
        <v>1271</v>
      </c>
      <c r="B332" s="55" t="s">
        <v>313</v>
      </c>
      <c r="C332" s="80" t="s">
        <v>682</v>
      </c>
      <c r="D332" s="79">
        <v>0</v>
      </c>
      <c r="E332" s="79">
        <v>0</v>
      </c>
      <c r="F332" s="79">
        <v>0</v>
      </c>
      <c r="G332" s="79">
        <v>0</v>
      </c>
      <c r="H332" s="79">
        <v>0</v>
      </c>
      <c r="I332" s="79">
        <v>0</v>
      </c>
      <c r="J332" s="79">
        <v>0</v>
      </c>
      <c r="K332" s="79">
        <v>0</v>
      </c>
      <c r="L332" s="79">
        <v>0</v>
      </c>
      <c r="M332" s="79">
        <v>0</v>
      </c>
      <c r="N332" s="79">
        <v>0</v>
      </c>
      <c r="O332" s="79">
        <v>0</v>
      </c>
      <c r="P332" s="79">
        <v>0</v>
      </c>
      <c r="Q332" s="79">
        <v>0</v>
      </c>
      <c r="R332" s="79">
        <v>0</v>
      </c>
      <c r="S332" s="79">
        <v>0</v>
      </c>
      <c r="T332" s="79">
        <v>0</v>
      </c>
      <c r="U332" s="79">
        <v>0</v>
      </c>
      <c r="V332" s="79">
        <v>0</v>
      </c>
      <c r="W332" s="79">
        <v>0</v>
      </c>
      <c r="X332" s="79">
        <v>0</v>
      </c>
      <c r="Y332" s="79">
        <v>0</v>
      </c>
      <c r="Z332" s="79">
        <v>0</v>
      </c>
      <c r="AA332" s="79">
        <v>0</v>
      </c>
      <c r="AB332" s="79">
        <v>0</v>
      </c>
      <c r="AC332" s="79">
        <v>0</v>
      </c>
      <c r="AD332" s="79">
        <v>0</v>
      </c>
      <c r="AE332" s="79">
        <v>0</v>
      </c>
      <c r="AF332" s="79">
        <v>0</v>
      </c>
      <c r="AG332" s="79">
        <v>0</v>
      </c>
      <c r="AH332" s="79">
        <v>0</v>
      </c>
      <c r="AI332" s="79">
        <v>0</v>
      </c>
      <c r="AJ332" s="79">
        <v>0</v>
      </c>
      <c r="AK332" s="79">
        <v>0</v>
      </c>
      <c r="AL332" s="79">
        <v>0</v>
      </c>
      <c r="AM332" s="79">
        <f t="shared" si="5"/>
        <v>0</v>
      </c>
      <c r="AP332" s="45"/>
    </row>
    <row r="333" spans="1:42" ht="33" customHeight="1">
      <c r="A333" s="54">
        <v>1272</v>
      </c>
      <c r="B333" s="55" t="s">
        <v>314</v>
      </c>
      <c r="C333" s="80" t="s">
        <v>682</v>
      </c>
      <c r="D333" s="79">
        <v>0</v>
      </c>
      <c r="E333" s="79">
        <v>0</v>
      </c>
      <c r="F333" s="79">
        <v>0</v>
      </c>
      <c r="G333" s="79">
        <v>0</v>
      </c>
      <c r="H333" s="79">
        <v>0</v>
      </c>
      <c r="I333" s="79">
        <v>0</v>
      </c>
      <c r="J333" s="79">
        <v>0</v>
      </c>
      <c r="K333" s="79">
        <v>0</v>
      </c>
      <c r="L333" s="79">
        <v>0</v>
      </c>
      <c r="M333" s="79">
        <v>0</v>
      </c>
      <c r="N333" s="79">
        <v>0</v>
      </c>
      <c r="O333" s="79">
        <v>0</v>
      </c>
      <c r="P333" s="79">
        <v>0</v>
      </c>
      <c r="Q333" s="79">
        <v>0</v>
      </c>
      <c r="R333" s="79">
        <v>0</v>
      </c>
      <c r="S333" s="79">
        <v>0</v>
      </c>
      <c r="T333" s="79">
        <v>0</v>
      </c>
      <c r="U333" s="79">
        <v>0</v>
      </c>
      <c r="V333" s="79">
        <v>0</v>
      </c>
      <c r="W333" s="79">
        <v>0</v>
      </c>
      <c r="X333" s="79">
        <v>0</v>
      </c>
      <c r="Y333" s="79">
        <v>0</v>
      </c>
      <c r="Z333" s="79">
        <v>0</v>
      </c>
      <c r="AA333" s="79">
        <v>0</v>
      </c>
      <c r="AB333" s="79">
        <v>0</v>
      </c>
      <c r="AC333" s="79">
        <v>0</v>
      </c>
      <c r="AD333" s="79">
        <v>0</v>
      </c>
      <c r="AE333" s="79">
        <v>0</v>
      </c>
      <c r="AF333" s="79">
        <v>0</v>
      </c>
      <c r="AG333" s="79">
        <v>0</v>
      </c>
      <c r="AH333" s="79">
        <v>0</v>
      </c>
      <c r="AI333" s="79">
        <v>0</v>
      </c>
      <c r="AJ333" s="79">
        <v>0</v>
      </c>
      <c r="AK333" s="79">
        <v>0</v>
      </c>
      <c r="AL333" s="79">
        <v>0</v>
      </c>
      <c r="AM333" s="79">
        <f t="shared" si="5"/>
        <v>0</v>
      </c>
      <c r="AP333" s="45"/>
    </row>
    <row r="334" spans="1:42" ht="33" customHeight="1">
      <c r="A334" s="54">
        <v>1273</v>
      </c>
      <c r="B334" s="55" t="s">
        <v>315</v>
      </c>
      <c r="C334" s="80" t="s">
        <v>682</v>
      </c>
      <c r="D334" s="79">
        <v>0</v>
      </c>
      <c r="E334" s="79">
        <v>0</v>
      </c>
      <c r="F334" s="79">
        <v>0</v>
      </c>
      <c r="G334" s="79">
        <v>0</v>
      </c>
      <c r="H334" s="79">
        <v>0</v>
      </c>
      <c r="I334" s="79">
        <v>0</v>
      </c>
      <c r="J334" s="79">
        <v>0</v>
      </c>
      <c r="K334" s="79">
        <v>0</v>
      </c>
      <c r="L334" s="79">
        <v>0</v>
      </c>
      <c r="M334" s="79">
        <v>0</v>
      </c>
      <c r="N334" s="79">
        <v>0</v>
      </c>
      <c r="O334" s="79">
        <v>0</v>
      </c>
      <c r="P334" s="79">
        <v>0</v>
      </c>
      <c r="Q334" s="79">
        <v>0</v>
      </c>
      <c r="R334" s="79">
        <v>0</v>
      </c>
      <c r="S334" s="79">
        <v>0</v>
      </c>
      <c r="T334" s="79">
        <v>0</v>
      </c>
      <c r="U334" s="79">
        <v>0</v>
      </c>
      <c r="V334" s="79">
        <v>0</v>
      </c>
      <c r="W334" s="79">
        <v>0</v>
      </c>
      <c r="X334" s="79">
        <v>0</v>
      </c>
      <c r="Y334" s="79">
        <v>0</v>
      </c>
      <c r="Z334" s="79">
        <v>0</v>
      </c>
      <c r="AA334" s="79">
        <v>0</v>
      </c>
      <c r="AB334" s="79">
        <v>0</v>
      </c>
      <c r="AC334" s="79">
        <v>0</v>
      </c>
      <c r="AD334" s="79">
        <v>0</v>
      </c>
      <c r="AE334" s="79">
        <v>0</v>
      </c>
      <c r="AF334" s="79">
        <v>0</v>
      </c>
      <c r="AG334" s="79">
        <v>0</v>
      </c>
      <c r="AH334" s="79">
        <v>0</v>
      </c>
      <c r="AI334" s="79">
        <v>0</v>
      </c>
      <c r="AJ334" s="79">
        <v>0</v>
      </c>
      <c r="AK334" s="79">
        <v>0</v>
      </c>
      <c r="AL334" s="79">
        <v>0</v>
      </c>
      <c r="AM334" s="79">
        <f t="shared" si="5"/>
        <v>0</v>
      </c>
      <c r="AP334" s="45"/>
    </row>
    <row r="335" spans="1:42" ht="33" customHeight="1">
      <c r="A335" s="54">
        <v>1274</v>
      </c>
      <c r="B335" s="55" t="s">
        <v>316</v>
      </c>
      <c r="C335" s="80" t="s">
        <v>682</v>
      </c>
      <c r="D335" s="79">
        <v>0</v>
      </c>
      <c r="E335" s="79">
        <v>0</v>
      </c>
      <c r="F335" s="79">
        <v>0</v>
      </c>
      <c r="G335" s="79">
        <v>0</v>
      </c>
      <c r="H335" s="79">
        <v>0</v>
      </c>
      <c r="I335" s="79">
        <v>0</v>
      </c>
      <c r="J335" s="79">
        <v>0</v>
      </c>
      <c r="K335" s="79">
        <v>0</v>
      </c>
      <c r="L335" s="79">
        <v>0</v>
      </c>
      <c r="M335" s="79">
        <v>0</v>
      </c>
      <c r="N335" s="79">
        <v>0</v>
      </c>
      <c r="O335" s="79">
        <v>0</v>
      </c>
      <c r="P335" s="79">
        <v>0</v>
      </c>
      <c r="Q335" s="79">
        <v>0</v>
      </c>
      <c r="R335" s="79">
        <v>0</v>
      </c>
      <c r="S335" s="79">
        <v>0</v>
      </c>
      <c r="T335" s="79">
        <v>0</v>
      </c>
      <c r="U335" s="79">
        <v>0</v>
      </c>
      <c r="V335" s="79">
        <v>0</v>
      </c>
      <c r="W335" s="79">
        <v>0</v>
      </c>
      <c r="X335" s="79">
        <v>0</v>
      </c>
      <c r="Y335" s="79">
        <v>0</v>
      </c>
      <c r="Z335" s="79">
        <v>0</v>
      </c>
      <c r="AA335" s="79">
        <v>0</v>
      </c>
      <c r="AB335" s="79">
        <v>0</v>
      </c>
      <c r="AC335" s="79">
        <v>0</v>
      </c>
      <c r="AD335" s="79">
        <v>0</v>
      </c>
      <c r="AE335" s="79">
        <v>0</v>
      </c>
      <c r="AF335" s="79">
        <v>0</v>
      </c>
      <c r="AG335" s="79">
        <v>0</v>
      </c>
      <c r="AH335" s="79">
        <v>0</v>
      </c>
      <c r="AI335" s="79">
        <v>0</v>
      </c>
      <c r="AJ335" s="79">
        <v>0</v>
      </c>
      <c r="AK335" s="79">
        <v>0</v>
      </c>
      <c r="AL335" s="79">
        <v>0</v>
      </c>
      <c r="AM335" s="79">
        <f t="shared" si="5"/>
        <v>0</v>
      </c>
      <c r="AP335" s="45"/>
    </row>
    <row r="336" spans="1:42" ht="33" customHeight="1">
      <c r="A336" s="54">
        <v>1275</v>
      </c>
      <c r="B336" s="55" t="s">
        <v>317</v>
      </c>
      <c r="C336" s="80" t="s">
        <v>682</v>
      </c>
      <c r="D336" s="79">
        <v>0</v>
      </c>
      <c r="E336" s="79">
        <v>0</v>
      </c>
      <c r="F336" s="79">
        <v>0</v>
      </c>
      <c r="G336" s="79">
        <v>0</v>
      </c>
      <c r="H336" s="79">
        <v>0</v>
      </c>
      <c r="I336" s="79">
        <v>0</v>
      </c>
      <c r="J336" s="79">
        <v>0</v>
      </c>
      <c r="K336" s="79">
        <v>0</v>
      </c>
      <c r="L336" s="79">
        <v>0</v>
      </c>
      <c r="M336" s="79">
        <v>0</v>
      </c>
      <c r="N336" s="79">
        <v>0</v>
      </c>
      <c r="O336" s="79">
        <v>0</v>
      </c>
      <c r="P336" s="79">
        <v>0</v>
      </c>
      <c r="Q336" s="79">
        <v>0</v>
      </c>
      <c r="R336" s="79">
        <v>0</v>
      </c>
      <c r="S336" s="79">
        <v>0</v>
      </c>
      <c r="T336" s="79">
        <v>0</v>
      </c>
      <c r="U336" s="79">
        <v>0</v>
      </c>
      <c r="V336" s="79">
        <v>0</v>
      </c>
      <c r="W336" s="79">
        <v>0</v>
      </c>
      <c r="X336" s="79">
        <v>0</v>
      </c>
      <c r="Y336" s="79">
        <v>0</v>
      </c>
      <c r="Z336" s="79">
        <v>0</v>
      </c>
      <c r="AA336" s="79">
        <v>0</v>
      </c>
      <c r="AB336" s="79">
        <v>0</v>
      </c>
      <c r="AC336" s="79">
        <v>0</v>
      </c>
      <c r="AD336" s="79">
        <v>0</v>
      </c>
      <c r="AE336" s="79">
        <v>0</v>
      </c>
      <c r="AF336" s="79">
        <v>0</v>
      </c>
      <c r="AG336" s="79">
        <v>0</v>
      </c>
      <c r="AH336" s="79">
        <v>0</v>
      </c>
      <c r="AI336" s="79">
        <v>0</v>
      </c>
      <c r="AJ336" s="79">
        <v>0</v>
      </c>
      <c r="AK336" s="79">
        <v>0</v>
      </c>
      <c r="AL336" s="79">
        <v>0</v>
      </c>
      <c r="AM336" s="79">
        <f t="shared" si="5"/>
        <v>0</v>
      </c>
      <c r="AP336" s="45"/>
    </row>
    <row r="337" spans="1:42" ht="33" customHeight="1">
      <c r="A337" s="54">
        <v>1276</v>
      </c>
      <c r="B337" s="55" t="s">
        <v>318</v>
      </c>
      <c r="C337" s="80" t="s">
        <v>682</v>
      </c>
      <c r="D337" s="79">
        <v>0</v>
      </c>
      <c r="E337" s="79">
        <v>0</v>
      </c>
      <c r="F337" s="79">
        <v>0</v>
      </c>
      <c r="G337" s="79">
        <v>0</v>
      </c>
      <c r="H337" s="79">
        <v>0</v>
      </c>
      <c r="I337" s="79">
        <v>0</v>
      </c>
      <c r="J337" s="79">
        <v>0</v>
      </c>
      <c r="K337" s="79">
        <v>0</v>
      </c>
      <c r="L337" s="79">
        <v>0</v>
      </c>
      <c r="M337" s="79">
        <v>0</v>
      </c>
      <c r="N337" s="79">
        <v>0</v>
      </c>
      <c r="O337" s="79">
        <v>0</v>
      </c>
      <c r="P337" s="79">
        <v>0</v>
      </c>
      <c r="Q337" s="79">
        <v>0</v>
      </c>
      <c r="R337" s="79">
        <v>0</v>
      </c>
      <c r="S337" s="79">
        <v>0</v>
      </c>
      <c r="T337" s="79">
        <v>0</v>
      </c>
      <c r="U337" s="79">
        <v>0</v>
      </c>
      <c r="V337" s="79">
        <v>0</v>
      </c>
      <c r="W337" s="79">
        <v>0</v>
      </c>
      <c r="X337" s="79">
        <v>0</v>
      </c>
      <c r="Y337" s="79">
        <v>0</v>
      </c>
      <c r="Z337" s="79">
        <v>0</v>
      </c>
      <c r="AA337" s="79">
        <v>0</v>
      </c>
      <c r="AB337" s="79">
        <v>0</v>
      </c>
      <c r="AC337" s="79">
        <v>0</v>
      </c>
      <c r="AD337" s="79">
        <v>0</v>
      </c>
      <c r="AE337" s="79">
        <v>0</v>
      </c>
      <c r="AF337" s="79">
        <v>0</v>
      </c>
      <c r="AG337" s="79">
        <v>0</v>
      </c>
      <c r="AH337" s="79">
        <v>0</v>
      </c>
      <c r="AI337" s="79">
        <v>0</v>
      </c>
      <c r="AJ337" s="79">
        <v>0</v>
      </c>
      <c r="AK337" s="79">
        <v>0</v>
      </c>
      <c r="AL337" s="79">
        <v>0</v>
      </c>
      <c r="AM337" s="79">
        <f t="shared" si="5"/>
        <v>0</v>
      </c>
      <c r="AP337" s="45"/>
    </row>
    <row r="338" spans="1:42" ht="33" customHeight="1">
      <c r="A338" s="54">
        <v>1277</v>
      </c>
      <c r="B338" s="55" t="s">
        <v>319</v>
      </c>
      <c r="C338" s="80" t="s">
        <v>682</v>
      </c>
      <c r="D338" s="79">
        <v>0</v>
      </c>
      <c r="E338" s="79">
        <v>0</v>
      </c>
      <c r="F338" s="79">
        <v>0</v>
      </c>
      <c r="G338" s="79">
        <v>0</v>
      </c>
      <c r="H338" s="79">
        <v>0</v>
      </c>
      <c r="I338" s="79">
        <v>0</v>
      </c>
      <c r="J338" s="79">
        <v>0</v>
      </c>
      <c r="K338" s="79">
        <v>0</v>
      </c>
      <c r="L338" s="79">
        <v>0</v>
      </c>
      <c r="M338" s="79">
        <v>0</v>
      </c>
      <c r="N338" s="79">
        <v>0</v>
      </c>
      <c r="O338" s="79">
        <v>0</v>
      </c>
      <c r="P338" s="79">
        <v>0</v>
      </c>
      <c r="Q338" s="79">
        <v>0</v>
      </c>
      <c r="R338" s="79">
        <v>0</v>
      </c>
      <c r="S338" s="79">
        <v>0</v>
      </c>
      <c r="T338" s="79">
        <v>0</v>
      </c>
      <c r="U338" s="79">
        <v>0</v>
      </c>
      <c r="V338" s="79">
        <v>0</v>
      </c>
      <c r="W338" s="79">
        <v>0</v>
      </c>
      <c r="X338" s="79">
        <v>0</v>
      </c>
      <c r="Y338" s="79">
        <v>0</v>
      </c>
      <c r="Z338" s="79">
        <v>0</v>
      </c>
      <c r="AA338" s="79">
        <v>0</v>
      </c>
      <c r="AB338" s="79">
        <v>0</v>
      </c>
      <c r="AC338" s="79">
        <v>0</v>
      </c>
      <c r="AD338" s="79">
        <v>0</v>
      </c>
      <c r="AE338" s="79">
        <v>0</v>
      </c>
      <c r="AF338" s="79">
        <v>0</v>
      </c>
      <c r="AG338" s="79">
        <v>0</v>
      </c>
      <c r="AH338" s="79">
        <v>0</v>
      </c>
      <c r="AI338" s="79">
        <v>0</v>
      </c>
      <c r="AJ338" s="79">
        <v>0</v>
      </c>
      <c r="AK338" s="79">
        <v>0</v>
      </c>
      <c r="AL338" s="79">
        <v>0</v>
      </c>
      <c r="AM338" s="79">
        <f t="shared" si="5"/>
        <v>0</v>
      </c>
      <c r="AP338" s="45"/>
    </row>
    <row r="339" spans="1:42" ht="33" customHeight="1">
      <c r="A339" s="54">
        <v>1278</v>
      </c>
      <c r="B339" s="55" t="s">
        <v>320</v>
      </c>
      <c r="C339" s="80" t="s">
        <v>682</v>
      </c>
      <c r="D339" s="79">
        <v>0</v>
      </c>
      <c r="E339" s="79">
        <v>0</v>
      </c>
      <c r="F339" s="79">
        <v>0</v>
      </c>
      <c r="G339" s="79">
        <v>0</v>
      </c>
      <c r="H339" s="79">
        <v>0</v>
      </c>
      <c r="I339" s="79">
        <v>0</v>
      </c>
      <c r="J339" s="79">
        <v>0</v>
      </c>
      <c r="K339" s="79">
        <v>0</v>
      </c>
      <c r="L339" s="79">
        <v>0</v>
      </c>
      <c r="M339" s="79">
        <v>0</v>
      </c>
      <c r="N339" s="79">
        <v>0</v>
      </c>
      <c r="O339" s="79">
        <v>0</v>
      </c>
      <c r="P339" s="79">
        <v>0</v>
      </c>
      <c r="Q339" s="79">
        <v>0</v>
      </c>
      <c r="R339" s="79">
        <v>0</v>
      </c>
      <c r="S339" s="79">
        <v>0</v>
      </c>
      <c r="T339" s="79">
        <v>0</v>
      </c>
      <c r="U339" s="79">
        <v>0</v>
      </c>
      <c r="V339" s="79">
        <v>0</v>
      </c>
      <c r="W339" s="79">
        <v>0</v>
      </c>
      <c r="X339" s="79">
        <v>0</v>
      </c>
      <c r="Y339" s="79">
        <v>0</v>
      </c>
      <c r="Z339" s="79">
        <v>0</v>
      </c>
      <c r="AA339" s="79">
        <v>0</v>
      </c>
      <c r="AB339" s="79">
        <v>0</v>
      </c>
      <c r="AC339" s="79">
        <v>0</v>
      </c>
      <c r="AD339" s="79">
        <v>0</v>
      </c>
      <c r="AE339" s="79">
        <v>0</v>
      </c>
      <c r="AF339" s="79">
        <v>0</v>
      </c>
      <c r="AG339" s="79">
        <v>0</v>
      </c>
      <c r="AH339" s="79">
        <v>0</v>
      </c>
      <c r="AI339" s="79">
        <v>0</v>
      </c>
      <c r="AJ339" s="79">
        <v>0</v>
      </c>
      <c r="AK339" s="79">
        <v>0</v>
      </c>
      <c r="AL339" s="79">
        <v>0</v>
      </c>
      <c r="AM339" s="79">
        <f t="shared" si="5"/>
        <v>0</v>
      </c>
      <c r="AP339" s="45"/>
    </row>
    <row r="340" spans="1:42" ht="33" customHeight="1">
      <c r="A340" s="54">
        <v>1279</v>
      </c>
      <c r="B340" s="55" t="s">
        <v>321</v>
      </c>
      <c r="C340" s="80" t="s">
        <v>682</v>
      </c>
      <c r="D340" s="79">
        <v>0</v>
      </c>
      <c r="E340" s="79">
        <v>0</v>
      </c>
      <c r="F340" s="79">
        <v>0</v>
      </c>
      <c r="G340" s="79">
        <v>0</v>
      </c>
      <c r="H340" s="79">
        <v>0</v>
      </c>
      <c r="I340" s="79">
        <v>0</v>
      </c>
      <c r="J340" s="79">
        <v>0</v>
      </c>
      <c r="K340" s="79">
        <v>0</v>
      </c>
      <c r="L340" s="79">
        <v>0</v>
      </c>
      <c r="M340" s="79">
        <v>0</v>
      </c>
      <c r="N340" s="79">
        <v>0</v>
      </c>
      <c r="O340" s="79">
        <v>0</v>
      </c>
      <c r="P340" s="79">
        <v>0</v>
      </c>
      <c r="Q340" s="79">
        <v>0</v>
      </c>
      <c r="R340" s="79">
        <v>0</v>
      </c>
      <c r="S340" s="79">
        <v>0</v>
      </c>
      <c r="T340" s="79">
        <v>0</v>
      </c>
      <c r="U340" s="79">
        <v>0</v>
      </c>
      <c r="V340" s="79">
        <v>0</v>
      </c>
      <c r="W340" s="79">
        <v>0</v>
      </c>
      <c r="X340" s="79">
        <v>0</v>
      </c>
      <c r="Y340" s="79">
        <v>0</v>
      </c>
      <c r="Z340" s="79">
        <v>0</v>
      </c>
      <c r="AA340" s="79">
        <v>0</v>
      </c>
      <c r="AB340" s="79">
        <v>0</v>
      </c>
      <c r="AC340" s="79">
        <v>0</v>
      </c>
      <c r="AD340" s="79">
        <v>0</v>
      </c>
      <c r="AE340" s="79">
        <v>0</v>
      </c>
      <c r="AF340" s="79">
        <v>0</v>
      </c>
      <c r="AG340" s="79">
        <v>0</v>
      </c>
      <c r="AH340" s="79">
        <v>0</v>
      </c>
      <c r="AI340" s="79">
        <v>0</v>
      </c>
      <c r="AJ340" s="79">
        <v>0</v>
      </c>
      <c r="AK340" s="79">
        <v>0</v>
      </c>
      <c r="AL340" s="79">
        <v>0</v>
      </c>
      <c r="AM340" s="79">
        <f t="shared" si="5"/>
        <v>0</v>
      </c>
      <c r="AP340" s="45"/>
    </row>
    <row r="341" spans="1:42" ht="33" customHeight="1">
      <c r="A341" s="54">
        <v>1280</v>
      </c>
      <c r="B341" s="55" t="s">
        <v>322</v>
      </c>
      <c r="C341" s="80" t="s">
        <v>682</v>
      </c>
      <c r="D341" s="79">
        <v>0</v>
      </c>
      <c r="E341" s="79">
        <v>0</v>
      </c>
      <c r="F341" s="79">
        <v>0</v>
      </c>
      <c r="G341" s="79">
        <v>0</v>
      </c>
      <c r="H341" s="79">
        <v>0</v>
      </c>
      <c r="I341" s="79">
        <v>0</v>
      </c>
      <c r="J341" s="79">
        <v>0</v>
      </c>
      <c r="K341" s="79">
        <v>0</v>
      </c>
      <c r="L341" s="79">
        <v>0</v>
      </c>
      <c r="M341" s="79">
        <v>0</v>
      </c>
      <c r="N341" s="79">
        <v>0</v>
      </c>
      <c r="O341" s="79">
        <v>0</v>
      </c>
      <c r="P341" s="79">
        <v>0</v>
      </c>
      <c r="Q341" s="79">
        <v>0</v>
      </c>
      <c r="R341" s="79">
        <v>0</v>
      </c>
      <c r="S341" s="79">
        <v>0</v>
      </c>
      <c r="T341" s="79">
        <v>0</v>
      </c>
      <c r="U341" s="79">
        <v>0</v>
      </c>
      <c r="V341" s="79">
        <v>0</v>
      </c>
      <c r="W341" s="79">
        <v>0</v>
      </c>
      <c r="X341" s="79">
        <v>0</v>
      </c>
      <c r="Y341" s="79">
        <v>0</v>
      </c>
      <c r="Z341" s="79">
        <v>0</v>
      </c>
      <c r="AA341" s="79">
        <v>0</v>
      </c>
      <c r="AB341" s="79">
        <v>0</v>
      </c>
      <c r="AC341" s="79">
        <v>0</v>
      </c>
      <c r="AD341" s="79">
        <v>0</v>
      </c>
      <c r="AE341" s="79">
        <v>0</v>
      </c>
      <c r="AF341" s="79">
        <v>0</v>
      </c>
      <c r="AG341" s="79">
        <v>0</v>
      </c>
      <c r="AH341" s="79">
        <v>0</v>
      </c>
      <c r="AI341" s="79">
        <v>0</v>
      </c>
      <c r="AJ341" s="79">
        <v>0</v>
      </c>
      <c r="AK341" s="79">
        <v>0</v>
      </c>
      <c r="AL341" s="79">
        <v>0</v>
      </c>
      <c r="AM341" s="79">
        <f t="shared" si="5"/>
        <v>0</v>
      </c>
      <c r="AP341" s="45"/>
    </row>
    <row r="342" spans="1:42" ht="33" customHeight="1">
      <c r="A342" s="54">
        <v>1281</v>
      </c>
      <c r="B342" s="55" t="s">
        <v>323</v>
      </c>
      <c r="C342" s="80" t="s">
        <v>682</v>
      </c>
      <c r="D342" s="79">
        <v>0</v>
      </c>
      <c r="E342" s="79">
        <v>0</v>
      </c>
      <c r="F342" s="79">
        <v>0</v>
      </c>
      <c r="G342" s="79">
        <v>0</v>
      </c>
      <c r="H342" s="79">
        <v>0</v>
      </c>
      <c r="I342" s="79">
        <v>0</v>
      </c>
      <c r="J342" s="79">
        <v>0</v>
      </c>
      <c r="K342" s="79">
        <v>0</v>
      </c>
      <c r="L342" s="79">
        <v>0</v>
      </c>
      <c r="M342" s="79">
        <v>0</v>
      </c>
      <c r="N342" s="79">
        <v>0</v>
      </c>
      <c r="O342" s="79">
        <v>0</v>
      </c>
      <c r="P342" s="79">
        <v>0</v>
      </c>
      <c r="Q342" s="79">
        <v>0</v>
      </c>
      <c r="R342" s="79">
        <v>0</v>
      </c>
      <c r="S342" s="79">
        <v>0</v>
      </c>
      <c r="T342" s="79">
        <v>0</v>
      </c>
      <c r="U342" s="79">
        <v>0</v>
      </c>
      <c r="V342" s="79">
        <v>0</v>
      </c>
      <c r="W342" s="79">
        <v>0</v>
      </c>
      <c r="X342" s="79">
        <v>0</v>
      </c>
      <c r="Y342" s="79">
        <v>0</v>
      </c>
      <c r="Z342" s="79">
        <v>0</v>
      </c>
      <c r="AA342" s="79">
        <v>0</v>
      </c>
      <c r="AB342" s="79">
        <v>0</v>
      </c>
      <c r="AC342" s="79">
        <v>0</v>
      </c>
      <c r="AD342" s="79">
        <v>0</v>
      </c>
      <c r="AE342" s="79">
        <v>0</v>
      </c>
      <c r="AF342" s="79">
        <v>0</v>
      </c>
      <c r="AG342" s="79">
        <v>0</v>
      </c>
      <c r="AH342" s="79">
        <v>0</v>
      </c>
      <c r="AI342" s="79">
        <v>0</v>
      </c>
      <c r="AJ342" s="79">
        <v>0</v>
      </c>
      <c r="AK342" s="79">
        <v>0</v>
      </c>
      <c r="AL342" s="79">
        <v>0</v>
      </c>
      <c r="AM342" s="79">
        <f t="shared" si="5"/>
        <v>0</v>
      </c>
      <c r="AP342" s="45"/>
    </row>
    <row r="343" spans="1:42" ht="33" customHeight="1">
      <c r="A343" s="54">
        <v>1282</v>
      </c>
      <c r="B343" s="55" t="s">
        <v>324</v>
      </c>
      <c r="C343" s="80" t="s">
        <v>682</v>
      </c>
      <c r="D343" s="79">
        <v>0</v>
      </c>
      <c r="E343" s="79">
        <v>0</v>
      </c>
      <c r="F343" s="79">
        <v>0</v>
      </c>
      <c r="G343" s="79">
        <v>0</v>
      </c>
      <c r="H343" s="79">
        <v>0</v>
      </c>
      <c r="I343" s="79">
        <v>0</v>
      </c>
      <c r="J343" s="79">
        <v>0</v>
      </c>
      <c r="K343" s="79">
        <v>0</v>
      </c>
      <c r="L343" s="79">
        <v>0</v>
      </c>
      <c r="M343" s="79">
        <v>0</v>
      </c>
      <c r="N343" s="79">
        <v>0</v>
      </c>
      <c r="O343" s="79">
        <v>0</v>
      </c>
      <c r="P343" s="79">
        <v>0</v>
      </c>
      <c r="Q343" s="79">
        <v>0</v>
      </c>
      <c r="R343" s="79">
        <v>0</v>
      </c>
      <c r="S343" s="79">
        <v>0</v>
      </c>
      <c r="T343" s="79">
        <v>0</v>
      </c>
      <c r="U343" s="79">
        <v>0</v>
      </c>
      <c r="V343" s="79">
        <v>0</v>
      </c>
      <c r="W343" s="79">
        <v>0</v>
      </c>
      <c r="X343" s="79">
        <v>0</v>
      </c>
      <c r="Y343" s="79">
        <v>0</v>
      </c>
      <c r="Z343" s="79">
        <v>0</v>
      </c>
      <c r="AA343" s="79">
        <v>0</v>
      </c>
      <c r="AB343" s="79">
        <v>0</v>
      </c>
      <c r="AC343" s="79">
        <v>0</v>
      </c>
      <c r="AD343" s="79">
        <v>0</v>
      </c>
      <c r="AE343" s="79">
        <v>0</v>
      </c>
      <c r="AF343" s="79">
        <v>0</v>
      </c>
      <c r="AG343" s="79">
        <v>0</v>
      </c>
      <c r="AH343" s="79">
        <v>0</v>
      </c>
      <c r="AI343" s="79">
        <v>0</v>
      </c>
      <c r="AJ343" s="79">
        <v>0</v>
      </c>
      <c r="AK343" s="79">
        <v>0</v>
      </c>
      <c r="AL343" s="79">
        <v>0</v>
      </c>
      <c r="AM343" s="79">
        <f t="shared" si="5"/>
        <v>0</v>
      </c>
      <c r="AP343" s="45"/>
    </row>
    <row r="344" spans="1:42" ht="33" customHeight="1">
      <c r="A344" s="54">
        <v>1283</v>
      </c>
      <c r="B344" s="55" t="s">
        <v>325</v>
      </c>
      <c r="C344" s="80" t="s">
        <v>682</v>
      </c>
      <c r="D344" s="79">
        <v>0</v>
      </c>
      <c r="E344" s="79">
        <v>0</v>
      </c>
      <c r="F344" s="79">
        <v>0</v>
      </c>
      <c r="G344" s="79">
        <v>0</v>
      </c>
      <c r="H344" s="79">
        <v>0</v>
      </c>
      <c r="I344" s="79">
        <v>0</v>
      </c>
      <c r="J344" s="79">
        <v>0</v>
      </c>
      <c r="K344" s="79">
        <v>0</v>
      </c>
      <c r="L344" s="79">
        <v>0</v>
      </c>
      <c r="M344" s="79">
        <v>0</v>
      </c>
      <c r="N344" s="79">
        <v>0</v>
      </c>
      <c r="O344" s="79">
        <v>0</v>
      </c>
      <c r="P344" s="79">
        <v>0</v>
      </c>
      <c r="Q344" s="79">
        <v>0</v>
      </c>
      <c r="R344" s="79">
        <v>0</v>
      </c>
      <c r="S344" s="79">
        <v>0</v>
      </c>
      <c r="T344" s="79">
        <v>0</v>
      </c>
      <c r="U344" s="79">
        <v>0</v>
      </c>
      <c r="V344" s="79">
        <v>0</v>
      </c>
      <c r="W344" s="79">
        <v>0</v>
      </c>
      <c r="X344" s="79">
        <v>0</v>
      </c>
      <c r="Y344" s="79">
        <v>0</v>
      </c>
      <c r="Z344" s="79">
        <v>0</v>
      </c>
      <c r="AA344" s="79">
        <v>0</v>
      </c>
      <c r="AB344" s="79">
        <v>0</v>
      </c>
      <c r="AC344" s="79">
        <v>0</v>
      </c>
      <c r="AD344" s="79">
        <v>0</v>
      </c>
      <c r="AE344" s="79">
        <v>0</v>
      </c>
      <c r="AF344" s="79">
        <v>0</v>
      </c>
      <c r="AG344" s="79">
        <v>0</v>
      </c>
      <c r="AH344" s="79">
        <v>0</v>
      </c>
      <c r="AI344" s="79">
        <v>0</v>
      </c>
      <c r="AJ344" s="79">
        <v>0</v>
      </c>
      <c r="AK344" s="79">
        <v>0</v>
      </c>
      <c r="AL344" s="79">
        <v>0</v>
      </c>
      <c r="AM344" s="79">
        <f t="shared" si="5"/>
        <v>0</v>
      </c>
      <c r="AP344" s="45"/>
    </row>
    <row r="345" spans="1:42" ht="33" customHeight="1">
      <c r="A345" s="54">
        <v>1284</v>
      </c>
      <c r="B345" s="55" t="s">
        <v>326</v>
      </c>
      <c r="C345" s="80" t="s">
        <v>682</v>
      </c>
      <c r="D345" s="79">
        <v>0</v>
      </c>
      <c r="E345" s="79">
        <v>0</v>
      </c>
      <c r="F345" s="79">
        <v>0</v>
      </c>
      <c r="G345" s="79">
        <v>0</v>
      </c>
      <c r="H345" s="79">
        <v>0</v>
      </c>
      <c r="I345" s="79">
        <v>0</v>
      </c>
      <c r="J345" s="79">
        <v>0</v>
      </c>
      <c r="K345" s="79">
        <v>0</v>
      </c>
      <c r="L345" s="79">
        <v>0</v>
      </c>
      <c r="M345" s="79">
        <v>0</v>
      </c>
      <c r="N345" s="79">
        <v>0</v>
      </c>
      <c r="O345" s="79">
        <v>0</v>
      </c>
      <c r="P345" s="79">
        <v>0</v>
      </c>
      <c r="Q345" s="79">
        <v>0</v>
      </c>
      <c r="R345" s="79">
        <v>0</v>
      </c>
      <c r="S345" s="79">
        <v>0</v>
      </c>
      <c r="T345" s="79">
        <v>0</v>
      </c>
      <c r="U345" s="79">
        <v>0</v>
      </c>
      <c r="V345" s="79">
        <v>0</v>
      </c>
      <c r="W345" s="79">
        <v>0</v>
      </c>
      <c r="X345" s="79">
        <v>0</v>
      </c>
      <c r="Y345" s="79">
        <v>0</v>
      </c>
      <c r="Z345" s="79">
        <v>0</v>
      </c>
      <c r="AA345" s="79">
        <v>0</v>
      </c>
      <c r="AB345" s="79">
        <v>0</v>
      </c>
      <c r="AC345" s="79">
        <v>0</v>
      </c>
      <c r="AD345" s="79">
        <v>0</v>
      </c>
      <c r="AE345" s="79">
        <v>0</v>
      </c>
      <c r="AF345" s="79">
        <v>0</v>
      </c>
      <c r="AG345" s="79">
        <v>0</v>
      </c>
      <c r="AH345" s="79">
        <v>0</v>
      </c>
      <c r="AI345" s="79">
        <v>0</v>
      </c>
      <c r="AJ345" s="79">
        <v>0</v>
      </c>
      <c r="AK345" s="79">
        <v>0</v>
      </c>
      <c r="AL345" s="79">
        <v>0</v>
      </c>
      <c r="AM345" s="79">
        <f t="shared" si="5"/>
        <v>0</v>
      </c>
      <c r="AP345" s="45"/>
    </row>
    <row r="346" spans="1:42" ht="33" customHeight="1">
      <c r="A346" s="54">
        <v>1285</v>
      </c>
      <c r="B346" s="55" t="s">
        <v>327</v>
      </c>
      <c r="C346" s="80" t="s">
        <v>682</v>
      </c>
      <c r="D346" s="79">
        <v>0</v>
      </c>
      <c r="E346" s="79">
        <v>0</v>
      </c>
      <c r="F346" s="79">
        <v>0</v>
      </c>
      <c r="G346" s="79">
        <v>0</v>
      </c>
      <c r="H346" s="79">
        <v>0</v>
      </c>
      <c r="I346" s="79">
        <v>0</v>
      </c>
      <c r="J346" s="79">
        <v>0</v>
      </c>
      <c r="K346" s="79">
        <v>0</v>
      </c>
      <c r="L346" s="79">
        <v>0</v>
      </c>
      <c r="M346" s="79">
        <v>0</v>
      </c>
      <c r="N346" s="79">
        <v>0</v>
      </c>
      <c r="O346" s="79">
        <v>0</v>
      </c>
      <c r="P346" s="79">
        <v>0</v>
      </c>
      <c r="Q346" s="79">
        <v>0</v>
      </c>
      <c r="R346" s="79">
        <v>0</v>
      </c>
      <c r="S346" s="79">
        <v>0</v>
      </c>
      <c r="T346" s="79">
        <v>0</v>
      </c>
      <c r="U346" s="79">
        <v>0</v>
      </c>
      <c r="V346" s="79">
        <v>0</v>
      </c>
      <c r="W346" s="79">
        <v>0</v>
      </c>
      <c r="X346" s="79">
        <v>0</v>
      </c>
      <c r="Y346" s="79">
        <v>0</v>
      </c>
      <c r="Z346" s="79">
        <v>0</v>
      </c>
      <c r="AA346" s="79">
        <v>0</v>
      </c>
      <c r="AB346" s="79">
        <v>0</v>
      </c>
      <c r="AC346" s="79">
        <v>0</v>
      </c>
      <c r="AD346" s="79">
        <v>0</v>
      </c>
      <c r="AE346" s="79">
        <v>0</v>
      </c>
      <c r="AF346" s="79">
        <v>0</v>
      </c>
      <c r="AG346" s="79">
        <v>0</v>
      </c>
      <c r="AH346" s="79">
        <v>0</v>
      </c>
      <c r="AI346" s="79">
        <v>0</v>
      </c>
      <c r="AJ346" s="79">
        <v>0</v>
      </c>
      <c r="AK346" s="79">
        <v>0</v>
      </c>
      <c r="AL346" s="79">
        <v>0</v>
      </c>
      <c r="AM346" s="79">
        <f t="shared" si="5"/>
        <v>0</v>
      </c>
      <c r="AP346" s="45"/>
    </row>
    <row r="347" spans="1:42" ht="33" customHeight="1">
      <c r="A347" s="54">
        <v>1286</v>
      </c>
      <c r="B347" s="55" t="s">
        <v>328</v>
      </c>
      <c r="C347" s="80" t="s">
        <v>682</v>
      </c>
      <c r="D347" s="79">
        <v>0</v>
      </c>
      <c r="E347" s="79">
        <v>0</v>
      </c>
      <c r="F347" s="79">
        <v>0</v>
      </c>
      <c r="G347" s="79">
        <v>0</v>
      </c>
      <c r="H347" s="79">
        <v>0</v>
      </c>
      <c r="I347" s="79">
        <v>0</v>
      </c>
      <c r="J347" s="79">
        <v>0</v>
      </c>
      <c r="K347" s="79">
        <v>0</v>
      </c>
      <c r="L347" s="79">
        <v>0</v>
      </c>
      <c r="M347" s="79">
        <v>0</v>
      </c>
      <c r="N347" s="79">
        <v>0</v>
      </c>
      <c r="O347" s="79">
        <v>0</v>
      </c>
      <c r="P347" s="79">
        <v>0</v>
      </c>
      <c r="Q347" s="79">
        <v>0</v>
      </c>
      <c r="R347" s="79">
        <v>0</v>
      </c>
      <c r="S347" s="79">
        <v>0</v>
      </c>
      <c r="T347" s="79">
        <v>0</v>
      </c>
      <c r="U347" s="79">
        <v>0</v>
      </c>
      <c r="V347" s="79">
        <v>0</v>
      </c>
      <c r="W347" s="79">
        <v>0</v>
      </c>
      <c r="X347" s="79">
        <v>0</v>
      </c>
      <c r="Y347" s="79">
        <v>0</v>
      </c>
      <c r="Z347" s="79">
        <v>0</v>
      </c>
      <c r="AA347" s="79">
        <v>0</v>
      </c>
      <c r="AB347" s="79">
        <v>0</v>
      </c>
      <c r="AC347" s="79">
        <v>0</v>
      </c>
      <c r="AD347" s="79">
        <v>0</v>
      </c>
      <c r="AE347" s="79">
        <v>0</v>
      </c>
      <c r="AF347" s="79">
        <v>0</v>
      </c>
      <c r="AG347" s="79">
        <v>0</v>
      </c>
      <c r="AH347" s="79">
        <v>0</v>
      </c>
      <c r="AI347" s="79">
        <v>0</v>
      </c>
      <c r="AJ347" s="79">
        <v>0</v>
      </c>
      <c r="AK347" s="79">
        <v>0</v>
      </c>
      <c r="AL347" s="79">
        <v>0</v>
      </c>
      <c r="AM347" s="79">
        <f t="shared" si="5"/>
        <v>0</v>
      </c>
      <c r="AP347" s="45"/>
    </row>
    <row r="348" spans="1:42" ht="33" customHeight="1">
      <c r="A348" s="54">
        <v>1287</v>
      </c>
      <c r="B348" s="55" t="s">
        <v>329</v>
      </c>
      <c r="C348" s="80" t="s">
        <v>682</v>
      </c>
      <c r="D348" s="79">
        <v>0</v>
      </c>
      <c r="E348" s="79">
        <v>0</v>
      </c>
      <c r="F348" s="79">
        <v>0</v>
      </c>
      <c r="G348" s="79">
        <v>0</v>
      </c>
      <c r="H348" s="79">
        <v>0</v>
      </c>
      <c r="I348" s="79">
        <v>0</v>
      </c>
      <c r="J348" s="79">
        <v>0</v>
      </c>
      <c r="K348" s="79">
        <v>0</v>
      </c>
      <c r="L348" s="79">
        <v>0</v>
      </c>
      <c r="M348" s="79">
        <v>0</v>
      </c>
      <c r="N348" s="79">
        <v>0</v>
      </c>
      <c r="O348" s="79">
        <v>0</v>
      </c>
      <c r="P348" s="79">
        <v>0</v>
      </c>
      <c r="Q348" s="79">
        <v>0</v>
      </c>
      <c r="R348" s="79">
        <v>0</v>
      </c>
      <c r="S348" s="79">
        <v>0</v>
      </c>
      <c r="T348" s="79">
        <v>0</v>
      </c>
      <c r="U348" s="79">
        <v>0</v>
      </c>
      <c r="V348" s="79">
        <v>0</v>
      </c>
      <c r="W348" s="79">
        <v>0</v>
      </c>
      <c r="X348" s="79">
        <v>0</v>
      </c>
      <c r="Y348" s="79">
        <v>0</v>
      </c>
      <c r="Z348" s="79">
        <v>0</v>
      </c>
      <c r="AA348" s="79">
        <v>0</v>
      </c>
      <c r="AB348" s="79">
        <v>0</v>
      </c>
      <c r="AC348" s="79">
        <v>0</v>
      </c>
      <c r="AD348" s="79">
        <v>0</v>
      </c>
      <c r="AE348" s="79">
        <v>0</v>
      </c>
      <c r="AF348" s="79">
        <v>0</v>
      </c>
      <c r="AG348" s="79">
        <v>0</v>
      </c>
      <c r="AH348" s="79">
        <v>0</v>
      </c>
      <c r="AI348" s="79">
        <v>0</v>
      </c>
      <c r="AJ348" s="79">
        <v>0</v>
      </c>
      <c r="AK348" s="79">
        <v>0</v>
      </c>
      <c r="AL348" s="79">
        <v>0</v>
      </c>
      <c r="AM348" s="79">
        <f t="shared" si="5"/>
        <v>0</v>
      </c>
      <c r="AP348" s="45"/>
    </row>
    <row r="349" spans="1:42" ht="33" customHeight="1">
      <c r="A349" s="54">
        <v>1301</v>
      </c>
      <c r="B349" s="55" t="s">
        <v>330</v>
      </c>
      <c r="C349" s="80" t="s">
        <v>682</v>
      </c>
      <c r="D349" s="79">
        <v>0</v>
      </c>
      <c r="E349" s="79">
        <v>0</v>
      </c>
      <c r="F349" s="79">
        <v>0</v>
      </c>
      <c r="G349" s="79">
        <v>0</v>
      </c>
      <c r="H349" s="79">
        <v>0</v>
      </c>
      <c r="I349" s="79">
        <v>0</v>
      </c>
      <c r="J349" s="79">
        <v>0</v>
      </c>
      <c r="K349" s="79">
        <v>0</v>
      </c>
      <c r="L349" s="79">
        <v>0</v>
      </c>
      <c r="M349" s="79">
        <v>0</v>
      </c>
      <c r="N349" s="79">
        <v>0</v>
      </c>
      <c r="O349" s="79">
        <v>0</v>
      </c>
      <c r="P349" s="79">
        <v>0</v>
      </c>
      <c r="Q349" s="79">
        <v>0</v>
      </c>
      <c r="R349" s="79">
        <v>0</v>
      </c>
      <c r="S349" s="79">
        <v>0</v>
      </c>
      <c r="T349" s="79">
        <v>0</v>
      </c>
      <c r="U349" s="79">
        <v>0</v>
      </c>
      <c r="V349" s="79">
        <v>0</v>
      </c>
      <c r="W349" s="79">
        <v>0</v>
      </c>
      <c r="X349" s="79">
        <v>0</v>
      </c>
      <c r="Y349" s="79">
        <v>0</v>
      </c>
      <c r="Z349" s="79">
        <v>0</v>
      </c>
      <c r="AA349" s="79">
        <v>0</v>
      </c>
      <c r="AB349" s="79">
        <v>0</v>
      </c>
      <c r="AC349" s="79">
        <v>0</v>
      </c>
      <c r="AD349" s="79">
        <v>0</v>
      </c>
      <c r="AE349" s="79">
        <v>0</v>
      </c>
      <c r="AF349" s="79">
        <v>0</v>
      </c>
      <c r="AG349" s="79">
        <v>0</v>
      </c>
      <c r="AH349" s="79">
        <v>0</v>
      </c>
      <c r="AI349" s="79">
        <v>0</v>
      </c>
      <c r="AJ349" s="79">
        <v>0</v>
      </c>
      <c r="AK349" s="79">
        <v>0</v>
      </c>
      <c r="AL349" s="79">
        <v>0</v>
      </c>
      <c r="AM349" s="79">
        <f t="shared" si="5"/>
        <v>0</v>
      </c>
      <c r="AP349" s="45"/>
    </row>
    <row r="350" spans="1:42" ht="33" customHeight="1">
      <c r="A350" s="54">
        <v>1302</v>
      </c>
      <c r="B350" s="55" t="s">
        <v>331</v>
      </c>
      <c r="C350" s="80" t="s">
        <v>682</v>
      </c>
      <c r="D350" s="79">
        <v>0</v>
      </c>
      <c r="E350" s="79">
        <v>0</v>
      </c>
      <c r="F350" s="79">
        <v>0</v>
      </c>
      <c r="G350" s="79">
        <v>0</v>
      </c>
      <c r="H350" s="79">
        <v>0</v>
      </c>
      <c r="I350" s="79">
        <v>0</v>
      </c>
      <c r="J350" s="79">
        <v>0</v>
      </c>
      <c r="K350" s="79">
        <v>0</v>
      </c>
      <c r="L350" s="79">
        <v>0</v>
      </c>
      <c r="M350" s="79">
        <v>0</v>
      </c>
      <c r="N350" s="79">
        <v>0</v>
      </c>
      <c r="O350" s="79">
        <v>0</v>
      </c>
      <c r="P350" s="79">
        <v>0</v>
      </c>
      <c r="Q350" s="79">
        <v>0</v>
      </c>
      <c r="R350" s="79">
        <v>0</v>
      </c>
      <c r="S350" s="79">
        <v>0</v>
      </c>
      <c r="T350" s="79">
        <v>0</v>
      </c>
      <c r="U350" s="79">
        <v>0</v>
      </c>
      <c r="V350" s="79">
        <v>0</v>
      </c>
      <c r="W350" s="79">
        <v>0</v>
      </c>
      <c r="X350" s="79">
        <v>0</v>
      </c>
      <c r="Y350" s="79">
        <v>0</v>
      </c>
      <c r="Z350" s="79">
        <v>0</v>
      </c>
      <c r="AA350" s="79">
        <v>0</v>
      </c>
      <c r="AB350" s="79">
        <v>0</v>
      </c>
      <c r="AC350" s="79">
        <v>0</v>
      </c>
      <c r="AD350" s="79">
        <v>0</v>
      </c>
      <c r="AE350" s="79">
        <v>0</v>
      </c>
      <c r="AF350" s="79">
        <v>0</v>
      </c>
      <c r="AG350" s="79">
        <v>0</v>
      </c>
      <c r="AH350" s="79">
        <v>0</v>
      </c>
      <c r="AI350" s="79">
        <v>0</v>
      </c>
      <c r="AJ350" s="79">
        <v>0</v>
      </c>
      <c r="AK350" s="79">
        <v>0</v>
      </c>
      <c r="AL350" s="79">
        <v>0</v>
      </c>
      <c r="AM350" s="79">
        <f t="shared" si="5"/>
        <v>0</v>
      </c>
      <c r="AP350" s="45"/>
    </row>
    <row r="351" spans="1:42" ht="33" customHeight="1">
      <c r="A351" s="54">
        <v>1303</v>
      </c>
      <c r="B351" s="55" t="s">
        <v>332</v>
      </c>
      <c r="C351" s="80" t="s">
        <v>682</v>
      </c>
      <c r="D351" s="79">
        <v>0</v>
      </c>
      <c r="E351" s="79">
        <v>0</v>
      </c>
      <c r="F351" s="79">
        <v>0</v>
      </c>
      <c r="G351" s="79">
        <v>0</v>
      </c>
      <c r="H351" s="79">
        <v>0</v>
      </c>
      <c r="I351" s="79">
        <v>0</v>
      </c>
      <c r="J351" s="79">
        <v>0</v>
      </c>
      <c r="K351" s="79">
        <v>0</v>
      </c>
      <c r="L351" s="79">
        <v>0</v>
      </c>
      <c r="M351" s="79">
        <v>0</v>
      </c>
      <c r="N351" s="79">
        <v>0</v>
      </c>
      <c r="O351" s="79">
        <v>0</v>
      </c>
      <c r="P351" s="79">
        <v>0</v>
      </c>
      <c r="Q351" s="79">
        <v>0</v>
      </c>
      <c r="R351" s="79">
        <v>0</v>
      </c>
      <c r="S351" s="79">
        <v>0</v>
      </c>
      <c r="T351" s="79">
        <v>0</v>
      </c>
      <c r="U351" s="79">
        <v>0</v>
      </c>
      <c r="V351" s="79">
        <v>0</v>
      </c>
      <c r="W351" s="79">
        <v>0</v>
      </c>
      <c r="X351" s="79">
        <v>0</v>
      </c>
      <c r="Y351" s="79">
        <v>0</v>
      </c>
      <c r="Z351" s="79">
        <v>0</v>
      </c>
      <c r="AA351" s="79">
        <v>0</v>
      </c>
      <c r="AB351" s="79">
        <v>0</v>
      </c>
      <c r="AC351" s="79">
        <v>0</v>
      </c>
      <c r="AD351" s="79">
        <v>0</v>
      </c>
      <c r="AE351" s="79">
        <v>0</v>
      </c>
      <c r="AF351" s="79">
        <v>0</v>
      </c>
      <c r="AG351" s="79">
        <v>0</v>
      </c>
      <c r="AH351" s="79">
        <v>0</v>
      </c>
      <c r="AI351" s="79">
        <v>0</v>
      </c>
      <c r="AJ351" s="79">
        <v>0</v>
      </c>
      <c r="AK351" s="79">
        <v>0</v>
      </c>
      <c r="AL351" s="79">
        <v>0</v>
      </c>
      <c r="AM351" s="79">
        <f t="shared" si="5"/>
        <v>0</v>
      </c>
      <c r="AP351" s="45"/>
    </row>
    <row r="352" spans="1:42" ht="33" customHeight="1">
      <c r="A352" s="54">
        <v>1304</v>
      </c>
      <c r="B352" s="55" t="s">
        <v>333</v>
      </c>
      <c r="C352" s="80" t="s">
        <v>682</v>
      </c>
      <c r="D352" s="79">
        <v>0</v>
      </c>
      <c r="E352" s="79">
        <v>0</v>
      </c>
      <c r="F352" s="79">
        <v>0</v>
      </c>
      <c r="G352" s="79">
        <v>0</v>
      </c>
      <c r="H352" s="79">
        <v>0</v>
      </c>
      <c r="I352" s="79">
        <v>0</v>
      </c>
      <c r="J352" s="79">
        <v>0</v>
      </c>
      <c r="K352" s="79">
        <v>0</v>
      </c>
      <c r="L352" s="79">
        <v>0</v>
      </c>
      <c r="M352" s="79">
        <v>0</v>
      </c>
      <c r="N352" s="79">
        <v>0</v>
      </c>
      <c r="O352" s="79">
        <v>0</v>
      </c>
      <c r="P352" s="79">
        <v>0</v>
      </c>
      <c r="Q352" s="79">
        <v>0</v>
      </c>
      <c r="R352" s="79">
        <v>0</v>
      </c>
      <c r="S352" s="79">
        <v>0</v>
      </c>
      <c r="T352" s="79">
        <v>0</v>
      </c>
      <c r="U352" s="79">
        <v>0</v>
      </c>
      <c r="V352" s="79">
        <v>0</v>
      </c>
      <c r="W352" s="79">
        <v>0</v>
      </c>
      <c r="X352" s="79">
        <v>0</v>
      </c>
      <c r="Y352" s="79">
        <v>0</v>
      </c>
      <c r="Z352" s="79">
        <v>0</v>
      </c>
      <c r="AA352" s="79">
        <v>0</v>
      </c>
      <c r="AB352" s="79">
        <v>0</v>
      </c>
      <c r="AC352" s="79">
        <v>0</v>
      </c>
      <c r="AD352" s="79">
        <v>0</v>
      </c>
      <c r="AE352" s="79">
        <v>0</v>
      </c>
      <c r="AF352" s="79">
        <v>0</v>
      </c>
      <c r="AG352" s="79">
        <v>0</v>
      </c>
      <c r="AH352" s="79">
        <v>0</v>
      </c>
      <c r="AI352" s="79">
        <v>0</v>
      </c>
      <c r="AJ352" s="79">
        <v>0</v>
      </c>
      <c r="AK352" s="79">
        <v>0</v>
      </c>
      <c r="AL352" s="79">
        <v>0</v>
      </c>
      <c r="AM352" s="79">
        <f t="shared" si="5"/>
        <v>0</v>
      </c>
      <c r="AP352" s="45"/>
    </row>
    <row r="353" spans="1:42" ht="33" customHeight="1">
      <c r="A353" s="54">
        <v>1305</v>
      </c>
      <c r="B353" s="55" t="s">
        <v>334</v>
      </c>
      <c r="C353" s="80" t="s">
        <v>682</v>
      </c>
      <c r="D353" s="79">
        <v>0</v>
      </c>
      <c r="E353" s="79">
        <v>0</v>
      </c>
      <c r="F353" s="79">
        <v>0</v>
      </c>
      <c r="G353" s="79">
        <v>0</v>
      </c>
      <c r="H353" s="79">
        <v>0</v>
      </c>
      <c r="I353" s="79">
        <v>0</v>
      </c>
      <c r="J353" s="79">
        <v>0</v>
      </c>
      <c r="K353" s="79">
        <v>0</v>
      </c>
      <c r="L353" s="79">
        <v>0</v>
      </c>
      <c r="M353" s="79">
        <v>0</v>
      </c>
      <c r="N353" s="79">
        <v>0</v>
      </c>
      <c r="O353" s="79">
        <v>0</v>
      </c>
      <c r="P353" s="79">
        <v>0</v>
      </c>
      <c r="Q353" s="79">
        <v>0</v>
      </c>
      <c r="R353" s="79">
        <v>0</v>
      </c>
      <c r="S353" s="79">
        <v>0</v>
      </c>
      <c r="T353" s="79">
        <v>0</v>
      </c>
      <c r="U353" s="79">
        <v>0</v>
      </c>
      <c r="V353" s="79">
        <v>0</v>
      </c>
      <c r="W353" s="79">
        <v>0</v>
      </c>
      <c r="X353" s="79">
        <v>0</v>
      </c>
      <c r="Y353" s="79">
        <v>0</v>
      </c>
      <c r="Z353" s="79">
        <v>0</v>
      </c>
      <c r="AA353" s="79">
        <v>0</v>
      </c>
      <c r="AB353" s="79">
        <v>0</v>
      </c>
      <c r="AC353" s="79">
        <v>0</v>
      </c>
      <c r="AD353" s="79">
        <v>0</v>
      </c>
      <c r="AE353" s="79">
        <v>0</v>
      </c>
      <c r="AF353" s="79">
        <v>0</v>
      </c>
      <c r="AG353" s="79">
        <v>0</v>
      </c>
      <c r="AH353" s="79">
        <v>0</v>
      </c>
      <c r="AI353" s="79">
        <v>0</v>
      </c>
      <c r="AJ353" s="79">
        <v>0</v>
      </c>
      <c r="AK353" s="79">
        <v>0</v>
      </c>
      <c r="AL353" s="79">
        <v>0</v>
      </c>
      <c r="AM353" s="79">
        <f t="shared" si="5"/>
        <v>0</v>
      </c>
      <c r="AP353" s="45"/>
    </row>
    <row r="354" spans="1:42" ht="33" customHeight="1">
      <c r="A354" s="54">
        <v>1306</v>
      </c>
      <c r="B354" s="55" t="s">
        <v>335</v>
      </c>
      <c r="C354" s="80" t="s">
        <v>682</v>
      </c>
      <c r="D354" s="79">
        <v>0</v>
      </c>
      <c r="E354" s="79">
        <v>0</v>
      </c>
      <c r="F354" s="79">
        <v>0</v>
      </c>
      <c r="G354" s="79">
        <v>0</v>
      </c>
      <c r="H354" s="79">
        <v>0</v>
      </c>
      <c r="I354" s="79">
        <v>0</v>
      </c>
      <c r="J354" s="79">
        <v>0</v>
      </c>
      <c r="K354" s="79">
        <v>0</v>
      </c>
      <c r="L354" s="79">
        <v>0</v>
      </c>
      <c r="M354" s="79">
        <v>0</v>
      </c>
      <c r="N354" s="79">
        <v>0</v>
      </c>
      <c r="O354" s="79">
        <v>0</v>
      </c>
      <c r="P354" s="79">
        <v>0</v>
      </c>
      <c r="Q354" s="79">
        <v>0</v>
      </c>
      <c r="R354" s="79">
        <v>0</v>
      </c>
      <c r="S354" s="79">
        <v>0</v>
      </c>
      <c r="T354" s="79">
        <v>0</v>
      </c>
      <c r="U354" s="79">
        <v>0</v>
      </c>
      <c r="V354" s="79">
        <v>0</v>
      </c>
      <c r="W354" s="79">
        <v>0</v>
      </c>
      <c r="X354" s="79">
        <v>0</v>
      </c>
      <c r="Y354" s="79">
        <v>0</v>
      </c>
      <c r="Z354" s="79">
        <v>0</v>
      </c>
      <c r="AA354" s="79">
        <v>0</v>
      </c>
      <c r="AB354" s="79">
        <v>0</v>
      </c>
      <c r="AC354" s="79">
        <v>0</v>
      </c>
      <c r="AD354" s="79">
        <v>0</v>
      </c>
      <c r="AE354" s="79">
        <v>0</v>
      </c>
      <c r="AF354" s="79">
        <v>0</v>
      </c>
      <c r="AG354" s="79">
        <v>0</v>
      </c>
      <c r="AH354" s="79">
        <v>0</v>
      </c>
      <c r="AI354" s="79">
        <v>0</v>
      </c>
      <c r="AJ354" s="79">
        <v>0</v>
      </c>
      <c r="AK354" s="79">
        <v>0</v>
      </c>
      <c r="AL354" s="79">
        <v>0</v>
      </c>
      <c r="AM354" s="79">
        <f t="shared" si="5"/>
        <v>0</v>
      </c>
      <c r="AP354" s="45"/>
    </row>
    <row r="355" spans="1:42" ht="33" customHeight="1">
      <c r="A355" s="54">
        <v>1307</v>
      </c>
      <c r="B355" s="55" t="s">
        <v>336</v>
      </c>
      <c r="C355" s="80" t="s">
        <v>682</v>
      </c>
      <c r="D355" s="79">
        <v>0</v>
      </c>
      <c r="E355" s="79">
        <v>0</v>
      </c>
      <c r="F355" s="79">
        <v>0</v>
      </c>
      <c r="G355" s="79">
        <v>0</v>
      </c>
      <c r="H355" s="79">
        <v>0</v>
      </c>
      <c r="I355" s="79">
        <v>0</v>
      </c>
      <c r="J355" s="79">
        <v>0</v>
      </c>
      <c r="K355" s="79">
        <v>0</v>
      </c>
      <c r="L355" s="79">
        <v>0</v>
      </c>
      <c r="M355" s="79">
        <v>0</v>
      </c>
      <c r="N355" s="79">
        <v>0</v>
      </c>
      <c r="O355" s="79">
        <v>0</v>
      </c>
      <c r="P355" s="79">
        <v>0</v>
      </c>
      <c r="Q355" s="79">
        <v>0</v>
      </c>
      <c r="R355" s="79">
        <v>0</v>
      </c>
      <c r="S355" s="79">
        <v>0</v>
      </c>
      <c r="T355" s="79">
        <v>0</v>
      </c>
      <c r="U355" s="79">
        <v>0</v>
      </c>
      <c r="V355" s="79">
        <v>0</v>
      </c>
      <c r="W355" s="79">
        <v>0</v>
      </c>
      <c r="X355" s="79">
        <v>0</v>
      </c>
      <c r="Y355" s="79">
        <v>0</v>
      </c>
      <c r="Z355" s="79">
        <v>0</v>
      </c>
      <c r="AA355" s="79">
        <v>0</v>
      </c>
      <c r="AB355" s="79">
        <v>0</v>
      </c>
      <c r="AC355" s="79">
        <v>0</v>
      </c>
      <c r="AD355" s="79">
        <v>0</v>
      </c>
      <c r="AE355" s="79">
        <v>0</v>
      </c>
      <c r="AF355" s="79">
        <v>0</v>
      </c>
      <c r="AG355" s="79">
        <v>0</v>
      </c>
      <c r="AH355" s="79">
        <v>0</v>
      </c>
      <c r="AI355" s="79">
        <v>0</v>
      </c>
      <c r="AJ355" s="79">
        <v>0</v>
      </c>
      <c r="AK355" s="79">
        <v>0</v>
      </c>
      <c r="AL355" s="79">
        <v>0</v>
      </c>
      <c r="AM355" s="79">
        <f t="shared" si="5"/>
        <v>0</v>
      </c>
      <c r="AP355" s="45"/>
    </row>
    <row r="356" spans="1:42" ht="33" customHeight="1">
      <c r="A356" s="54">
        <v>1308</v>
      </c>
      <c r="B356" s="55" t="s">
        <v>337</v>
      </c>
      <c r="C356" s="80" t="s">
        <v>682</v>
      </c>
      <c r="D356" s="79">
        <v>0</v>
      </c>
      <c r="E356" s="79">
        <v>0</v>
      </c>
      <c r="F356" s="79">
        <v>0</v>
      </c>
      <c r="G356" s="79">
        <v>0</v>
      </c>
      <c r="H356" s="79">
        <v>0</v>
      </c>
      <c r="I356" s="79">
        <v>0</v>
      </c>
      <c r="J356" s="79">
        <v>0</v>
      </c>
      <c r="K356" s="79">
        <v>0</v>
      </c>
      <c r="L356" s="79">
        <v>0</v>
      </c>
      <c r="M356" s="79">
        <v>0</v>
      </c>
      <c r="N356" s="79">
        <v>0</v>
      </c>
      <c r="O356" s="79">
        <v>0</v>
      </c>
      <c r="P356" s="79">
        <v>0</v>
      </c>
      <c r="Q356" s="79">
        <v>0</v>
      </c>
      <c r="R356" s="79">
        <v>0</v>
      </c>
      <c r="S356" s="79">
        <v>0</v>
      </c>
      <c r="T356" s="79">
        <v>0</v>
      </c>
      <c r="U356" s="79">
        <v>0</v>
      </c>
      <c r="V356" s="79">
        <v>0</v>
      </c>
      <c r="W356" s="79">
        <v>0</v>
      </c>
      <c r="X356" s="79">
        <v>0</v>
      </c>
      <c r="Y356" s="79">
        <v>0</v>
      </c>
      <c r="Z356" s="79">
        <v>0</v>
      </c>
      <c r="AA356" s="79">
        <v>0</v>
      </c>
      <c r="AB356" s="79">
        <v>0</v>
      </c>
      <c r="AC356" s="79">
        <v>0</v>
      </c>
      <c r="AD356" s="79">
        <v>0</v>
      </c>
      <c r="AE356" s="79">
        <v>0</v>
      </c>
      <c r="AF356" s="79">
        <v>0</v>
      </c>
      <c r="AG356" s="79">
        <v>0</v>
      </c>
      <c r="AH356" s="79">
        <v>0</v>
      </c>
      <c r="AI356" s="79">
        <v>0</v>
      </c>
      <c r="AJ356" s="79">
        <v>0</v>
      </c>
      <c r="AK356" s="79">
        <v>0</v>
      </c>
      <c r="AL356" s="79">
        <v>0</v>
      </c>
      <c r="AM356" s="79">
        <f t="shared" si="5"/>
        <v>0</v>
      </c>
      <c r="AP356" s="45"/>
    </row>
    <row r="357" spans="1:42" ht="33" customHeight="1">
      <c r="A357" s="54">
        <v>1309</v>
      </c>
      <c r="B357" s="55" t="s">
        <v>338</v>
      </c>
      <c r="C357" s="80" t="s">
        <v>682</v>
      </c>
      <c r="D357" s="79">
        <v>0</v>
      </c>
      <c r="E357" s="79">
        <v>0</v>
      </c>
      <c r="F357" s="79">
        <v>0</v>
      </c>
      <c r="G357" s="79">
        <v>0</v>
      </c>
      <c r="H357" s="79">
        <v>0</v>
      </c>
      <c r="I357" s="79">
        <v>0</v>
      </c>
      <c r="J357" s="79">
        <v>0</v>
      </c>
      <c r="K357" s="79">
        <v>0</v>
      </c>
      <c r="L357" s="79">
        <v>0</v>
      </c>
      <c r="M357" s="79">
        <v>0</v>
      </c>
      <c r="N357" s="79">
        <v>0</v>
      </c>
      <c r="O357" s="79">
        <v>0</v>
      </c>
      <c r="P357" s="79">
        <v>0</v>
      </c>
      <c r="Q357" s="79">
        <v>0</v>
      </c>
      <c r="R357" s="79">
        <v>0</v>
      </c>
      <c r="S357" s="79">
        <v>0</v>
      </c>
      <c r="T357" s="79">
        <v>0</v>
      </c>
      <c r="U357" s="79">
        <v>0</v>
      </c>
      <c r="V357" s="79">
        <v>0</v>
      </c>
      <c r="W357" s="79">
        <v>0</v>
      </c>
      <c r="X357" s="79">
        <v>0</v>
      </c>
      <c r="Y357" s="79">
        <v>0</v>
      </c>
      <c r="Z357" s="79">
        <v>0</v>
      </c>
      <c r="AA357" s="79">
        <v>0</v>
      </c>
      <c r="AB357" s="79">
        <v>0</v>
      </c>
      <c r="AC357" s="79">
        <v>0</v>
      </c>
      <c r="AD357" s="79">
        <v>0</v>
      </c>
      <c r="AE357" s="79">
        <v>0</v>
      </c>
      <c r="AF357" s="79">
        <v>0</v>
      </c>
      <c r="AG357" s="79">
        <v>0</v>
      </c>
      <c r="AH357" s="79">
        <v>0</v>
      </c>
      <c r="AI357" s="79">
        <v>0</v>
      </c>
      <c r="AJ357" s="79">
        <v>0</v>
      </c>
      <c r="AK357" s="79">
        <v>0</v>
      </c>
      <c r="AL357" s="79">
        <v>0</v>
      </c>
      <c r="AM357" s="79">
        <f t="shared" si="5"/>
        <v>0</v>
      </c>
      <c r="AP357" s="45"/>
    </row>
    <row r="358" spans="1:42" ht="33" customHeight="1">
      <c r="A358" s="54">
        <v>1310</v>
      </c>
      <c r="B358" s="55" t="s">
        <v>339</v>
      </c>
      <c r="C358" s="80" t="s">
        <v>682</v>
      </c>
      <c r="D358" s="79">
        <v>0</v>
      </c>
      <c r="E358" s="79">
        <v>0</v>
      </c>
      <c r="F358" s="79">
        <v>0</v>
      </c>
      <c r="G358" s="79">
        <v>0</v>
      </c>
      <c r="H358" s="79">
        <v>0</v>
      </c>
      <c r="I358" s="79">
        <v>0</v>
      </c>
      <c r="J358" s="79">
        <v>0</v>
      </c>
      <c r="K358" s="79">
        <v>0</v>
      </c>
      <c r="L358" s="79">
        <v>0</v>
      </c>
      <c r="M358" s="79">
        <v>0</v>
      </c>
      <c r="N358" s="79">
        <v>0</v>
      </c>
      <c r="O358" s="79">
        <v>0</v>
      </c>
      <c r="P358" s="79">
        <v>0</v>
      </c>
      <c r="Q358" s="79">
        <v>0</v>
      </c>
      <c r="R358" s="79">
        <v>0</v>
      </c>
      <c r="S358" s="79">
        <v>0</v>
      </c>
      <c r="T358" s="79">
        <v>0</v>
      </c>
      <c r="U358" s="79">
        <v>0</v>
      </c>
      <c r="V358" s="79">
        <v>0</v>
      </c>
      <c r="W358" s="79">
        <v>0</v>
      </c>
      <c r="X358" s="79">
        <v>0</v>
      </c>
      <c r="Y358" s="79">
        <v>0</v>
      </c>
      <c r="Z358" s="79">
        <v>0</v>
      </c>
      <c r="AA358" s="79">
        <v>0</v>
      </c>
      <c r="AB358" s="79">
        <v>0</v>
      </c>
      <c r="AC358" s="79">
        <v>0</v>
      </c>
      <c r="AD358" s="79">
        <v>0</v>
      </c>
      <c r="AE358" s="79">
        <v>0</v>
      </c>
      <c r="AF358" s="79">
        <v>0</v>
      </c>
      <c r="AG358" s="79">
        <v>0</v>
      </c>
      <c r="AH358" s="79">
        <v>0</v>
      </c>
      <c r="AI358" s="79">
        <v>0</v>
      </c>
      <c r="AJ358" s="79">
        <v>0</v>
      </c>
      <c r="AK358" s="79">
        <v>0</v>
      </c>
      <c r="AL358" s="79">
        <v>0</v>
      </c>
      <c r="AM358" s="79">
        <f t="shared" si="5"/>
        <v>0</v>
      </c>
      <c r="AP358" s="45"/>
    </row>
    <row r="359" spans="1:42" ht="33" customHeight="1">
      <c r="A359" s="54">
        <v>1311</v>
      </c>
      <c r="B359" s="55" t="s">
        <v>340</v>
      </c>
      <c r="C359" s="80" t="s">
        <v>682</v>
      </c>
      <c r="D359" s="79">
        <v>0</v>
      </c>
      <c r="E359" s="79">
        <v>0</v>
      </c>
      <c r="F359" s="79">
        <v>0</v>
      </c>
      <c r="G359" s="79">
        <v>0</v>
      </c>
      <c r="H359" s="79">
        <v>0</v>
      </c>
      <c r="I359" s="79">
        <v>0</v>
      </c>
      <c r="J359" s="79">
        <v>0</v>
      </c>
      <c r="K359" s="79">
        <v>0</v>
      </c>
      <c r="L359" s="79">
        <v>0</v>
      </c>
      <c r="M359" s="79">
        <v>0</v>
      </c>
      <c r="N359" s="79">
        <v>0</v>
      </c>
      <c r="O359" s="79">
        <v>0</v>
      </c>
      <c r="P359" s="79">
        <v>0</v>
      </c>
      <c r="Q359" s="79">
        <v>0</v>
      </c>
      <c r="R359" s="79">
        <v>0</v>
      </c>
      <c r="S359" s="79">
        <v>0</v>
      </c>
      <c r="T359" s="79">
        <v>0</v>
      </c>
      <c r="U359" s="79">
        <v>0</v>
      </c>
      <c r="V359" s="79">
        <v>0</v>
      </c>
      <c r="W359" s="79">
        <v>0</v>
      </c>
      <c r="X359" s="79">
        <v>0</v>
      </c>
      <c r="Y359" s="79">
        <v>0</v>
      </c>
      <c r="Z359" s="79">
        <v>0</v>
      </c>
      <c r="AA359" s="79">
        <v>0</v>
      </c>
      <c r="AB359" s="79">
        <v>0</v>
      </c>
      <c r="AC359" s="79">
        <v>0</v>
      </c>
      <c r="AD359" s="79">
        <v>0</v>
      </c>
      <c r="AE359" s="79">
        <v>0</v>
      </c>
      <c r="AF359" s="79">
        <v>0</v>
      </c>
      <c r="AG359" s="79">
        <v>0</v>
      </c>
      <c r="AH359" s="79">
        <v>0</v>
      </c>
      <c r="AI359" s="79">
        <v>0</v>
      </c>
      <c r="AJ359" s="79">
        <v>0</v>
      </c>
      <c r="AK359" s="79">
        <v>0</v>
      </c>
      <c r="AL359" s="79">
        <v>0</v>
      </c>
      <c r="AM359" s="79">
        <f t="shared" si="5"/>
        <v>0</v>
      </c>
      <c r="AP359" s="45"/>
    </row>
    <row r="360" spans="1:42" ht="33" customHeight="1">
      <c r="A360" s="54">
        <v>1312</v>
      </c>
      <c r="B360" s="55" t="s">
        <v>341</v>
      </c>
      <c r="C360" s="80" t="s">
        <v>682</v>
      </c>
      <c r="D360" s="79">
        <v>0</v>
      </c>
      <c r="E360" s="79">
        <v>0</v>
      </c>
      <c r="F360" s="79">
        <v>0</v>
      </c>
      <c r="G360" s="79">
        <v>0</v>
      </c>
      <c r="H360" s="79">
        <v>0</v>
      </c>
      <c r="I360" s="79">
        <v>0</v>
      </c>
      <c r="J360" s="79">
        <v>0</v>
      </c>
      <c r="K360" s="79">
        <v>0</v>
      </c>
      <c r="L360" s="79">
        <v>0</v>
      </c>
      <c r="M360" s="79">
        <v>0</v>
      </c>
      <c r="N360" s="79">
        <v>0</v>
      </c>
      <c r="O360" s="79">
        <v>0</v>
      </c>
      <c r="P360" s="79">
        <v>0</v>
      </c>
      <c r="Q360" s="79">
        <v>0</v>
      </c>
      <c r="R360" s="79">
        <v>0</v>
      </c>
      <c r="S360" s="79">
        <v>0</v>
      </c>
      <c r="T360" s="79">
        <v>0</v>
      </c>
      <c r="U360" s="79">
        <v>0</v>
      </c>
      <c r="V360" s="79">
        <v>0</v>
      </c>
      <c r="W360" s="79">
        <v>0</v>
      </c>
      <c r="X360" s="79">
        <v>0</v>
      </c>
      <c r="Y360" s="79">
        <v>0</v>
      </c>
      <c r="Z360" s="79">
        <v>0</v>
      </c>
      <c r="AA360" s="79">
        <v>0</v>
      </c>
      <c r="AB360" s="79">
        <v>0</v>
      </c>
      <c r="AC360" s="79">
        <v>0</v>
      </c>
      <c r="AD360" s="79">
        <v>0</v>
      </c>
      <c r="AE360" s="79">
        <v>0</v>
      </c>
      <c r="AF360" s="79">
        <v>0</v>
      </c>
      <c r="AG360" s="79">
        <v>0</v>
      </c>
      <c r="AH360" s="79">
        <v>0</v>
      </c>
      <c r="AI360" s="79">
        <v>0</v>
      </c>
      <c r="AJ360" s="79">
        <v>0</v>
      </c>
      <c r="AK360" s="79">
        <v>0</v>
      </c>
      <c r="AL360" s="79">
        <v>0</v>
      </c>
      <c r="AM360" s="79">
        <f t="shared" si="5"/>
        <v>0</v>
      </c>
      <c r="AP360" s="45"/>
    </row>
    <row r="361" spans="1:42" ht="33" customHeight="1">
      <c r="A361" s="54">
        <v>1313</v>
      </c>
      <c r="B361" s="55" t="s">
        <v>342</v>
      </c>
      <c r="C361" s="80" t="s">
        <v>682</v>
      </c>
      <c r="D361" s="79">
        <v>0</v>
      </c>
      <c r="E361" s="79">
        <v>0</v>
      </c>
      <c r="F361" s="79">
        <v>0</v>
      </c>
      <c r="G361" s="79">
        <v>0</v>
      </c>
      <c r="H361" s="79">
        <v>0</v>
      </c>
      <c r="I361" s="79">
        <v>0</v>
      </c>
      <c r="J361" s="79">
        <v>0</v>
      </c>
      <c r="K361" s="79">
        <v>0</v>
      </c>
      <c r="L361" s="79">
        <v>0</v>
      </c>
      <c r="M361" s="79">
        <v>0</v>
      </c>
      <c r="N361" s="79">
        <v>0</v>
      </c>
      <c r="O361" s="79">
        <v>0</v>
      </c>
      <c r="P361" s="79">
        <v>0</v>
      </c>
      <c r="Q361" s="79">
        <v>0</v>
      </c>
      <c r="R361" s="79">
        <v>0</v>
      </c>
      <c r="S361" s="79">
        <v>0</v>
      </c>
      <c r="T361" s="79">
        <v>0</v>
      </c>
      <c r="U361" s="79">
        <v>0</v>
      </c>
      <c r="V361" s="79">
        <v>0</v>
      </c>
      <c r="W361" s="79">
        <v>0</v>
      </c>
      <c r="X361" s="79">
        <v>0</v>
      </c>
      <c r="Y361" s="79">
        <v>0</v>
      </c>
      <c r="Z361" s="79">
        <v>0</v>
      </c>
      <c r="AA361" s="79">
        <v>0</v>
      </c>
      <c r="AB361" s="79">
        <v>0</v>
      </c>
      <c r="AC361" s="79">
        <v>0</v>
      </c>
      <c r="AD361" s="79">
        <v>0</v>
      </c>
      <c r="AE361" s="79">
        <v>0</v>
      </c>
      <c r="AF361" s="79">
        <v>0</v>
      </c>
      <c r="AG361" s="79">
        <v>0</v>
      </c>
      <c r="AH361" s="79">
        <v>0</v>
      </c>
      <c r="AI361" s="79">
        <v>0</v>
      </c>
      <c r="AJ361" s="79">
        <v>0</v>
      </c>
      <c r="AK361" s="79">
        <v>0</v>
      </c>
      <c r="AL361" s="79">
        <v>0</v>
      </c>
      <c r="AM361" s="79">
        <f t="shared" si="5"/>
        <v>0</v>
      </c>
      <c r="AP361" s="45"/>
    </row>
    <row r="362" spans="1:42" ht="33" customHeight="1">
      <c r="A362" s="54">
        <v>1314</v>
      </c>
      <c r="B362" s="55" t="s">
        <v>343</v>
      </c>
      <c r="C362" s="80" t="s">
        <v>682</v>
      </c>
      <c r="D362" s="79">
        <v>0</v>
      </c>
      <c r="E362" s="79">
        <v>0</v>
      </c>
      <c r="F362" s="79">
        <v>0</v>
      </c>
      <c r="G362" s="79">
        <v>0</v>
      </c>
      <c r="H362" s="79">
        <v>0</v>
      </c>
      <c r="I362" s="79">
        <v>0</v>
      </c>
      <c r="J362" s="79">
        <v>0</v>
      </c>
      <c r="K362" s="79">
        <v>0</v>
      </c>
      <c r="L362" s="79">
        <v>0</v>
      </c>
      <c r="M362" s="79">
        <v>0</v>
      </c>
      <c r="N362" s="79">
        <v>0</v>
      </c>
      <c r="O362" s="79">
        <v>0</v>
      </c>
      <c r="P362" s="79">
        <v>0</v>
      </c>
      <c r="Q362" s="79">
        <v>0</v>
      </c>
      <c r="R362" s="79">
        <v>0</v>
      </c>
      <c r="S362" s="79">
        <v>0</v>
      </c>
      <c r="T362" s="79">
        <v>0</v>
      </c>
      <c r="U362" s="79">
        <v>0</v>
      </c>
      <c r="V362" s="79">
        <v>0</v>
      </c>
      <c r="W362" s="79">
        <v>0</v>
      </c>
      <c r="X362" s="79">
        <v>0</v>
      </c>
      <c r="Y362" s="79">
        <v>0</v>
      </c>
      <c r="Z362" s="79">
        <v>0</v>
      </c>
      <c r="AA362" s="79">
        <v>0</v>
      </c>
      <c r="AB362" s="79">
        <v>0</v>
      </c>
      <c r="AC362" s="79">
        <v>0</v>
      </c>
      <c r="AD362" s="79">
        <v>0</v>
      </c>
      <c r="AE362" s="79">
        <v>0</v>
      </c>
      <c r="AF362" s="79">
        <v>0</v>
      </c>
      <c r="AG362" s="79">
        <v>0</v>
      </c>
      <c r="AH362" s="79">
        <v>0</v>
      </c>
      <c r="AI362" s="79">
        <v>0</v>
      </c>
      <c r="AJ362" s="79">
        <v>0</v>
      </c>
      <c r="AK362" s="79">
        <v>0</v>
      </c>
      <c r="AL362" s="79">
        <v>0</v>
      </c>
      <c r="AM362" s="79">
        <f t="shared" si="5"/>
        <v>0</v>
      </c>
      <c r="AP362" s="45"/>
    </row>
    <row r="363" spans="1:42" ht="33" customHeight="1">
      <c r="A363" s="54">
        <v>1315</v>
      </c>
      <c r="B363" s="55" t="s">
        <v>344</v>
      </c>
      <c r="C363" s="80" t="s">
        <v>682</v>
      </c>
      <c r="D363" s="79">
        <v>0</v>
      </c>
      <c r="E363" s="79">
        <v>0</v>
      </c>
      <c r="F363" s="79">
        <v>0</v>
      </c>
      <c r="G363" s="79">
        <v>0</v>
      </c>
      <c r="H363" s="79">
        <v>0</v>
      </c>
      <c r="I363" s="79">
        <v>0</v>
      </c>
      <c r="J363" s="79">
        <v>0</v>
      </c>
      <c r="K363" s="79">
        <v>0</v>
      </c>
      <c r="L363" s="79">
        <v>0</v>
      </c>
      <c r="M363" s="79">
        <v>0</v>
      </c>
      <c r="N363" s="79">
        <v>0</v>
      </c>
      <c r="O363" s="79">
        <v>0</v>
      </c>
      <c r="P363" s="79">
        <v>0</v>
      </c>
      <c r="Q363" s="79">
        <v>0</v>
      </c>
      <c r="R363" s="79">
        <v>0</v>
      </c>
      <c r="S363" s="79">
        <v>0</v>
      </c>
      <c r="T363" s="79">
        <v>0</v>
      </c>
      <c r="U363" s="79">
        <v>0</v>
      </c>
      <c r="V363" s="79">
        <v>0</v>
      </c>
      <c r="W363" s="79">
        <v>0</v>
      </c>
      <c r="X363" s="79">
        <v>0</v>
      </c>
      <c r="Y363" s="79">
        <v>0</v>
      </c>
      <c r="Z363" s="79">
        <v>0</v>
      </c>
      <c r="AA363" s="79">
        <v>0</v>
      </c>
      <c r="AB363" s="79">
        <v>0</v>
      </c>
      <c r="AC363" s="79">
        <v>0</v>
      </c>
      <c r="AD363" s="79">
        <v>0</v>
      </c>
      <c r="AE363" s="79">
        <v>0</v>
      </c>
      <c r="AF363" s="79">
        <v>0</v>
      </c>
      <c r="AG363" s="79">
        <v>0</v>
      </c>
      <c r="AH363" s="79">
        <v>0</v>
      </c>
      <c r="AI363" s="79">
        <v>0</v>
      </c>
      <c r="AJ363" s="79">
        <v>0</v>
      </c>
      <c r="AK363" s="79">
        <v>0</v>
      </c>
      <c r="AL363" s="79">
        <v>0</v>
      </c>
      <c r="AM363" s="79">
        <f t="shared" si="5"/>
        <v>0</v>
      </c>
      <c r="AP363" s="45"/>
    </row>
    <row r="364" spans="1:42" ht="33" customHeight="1">
      <c r="A364" s="54">
        <v>1316</v>
      </c>
      <c r="B364" s="55" t="s">
        <v>345</v>
      </c>
      <c r="C364" s="80" t="s">
        <v>682</v>
      </c>
      <c r="D364" s="79">
        <v>0</v>
      </c>
      <c r="E364" s="79">
        <v>0</v>
      </c>
      <c r="F364" s="79">
        <v>0</v>
      </c>
      <c r="G364" s="79">
        <v>0</v>
      </c>
      <c r="H364" s="79">
        <v>0</v>
      </c>
      <c r="I364" s="79">
        <v>0</v>
      </c>
      <c r="J364" s="79">
        <v>0</v>
      </c>
      <c r="K364" s="79">
        <v>0</v>
      </c>
      <c r="L364" s="79">
        <v>0</v>
      </c>
      <c r="M364" s="79">
        <v>0</v>
      </c>
      <c r="N364" s="79">
        <v>0</v>
      </c>
      <c r="O364" s="79">
        <v>0</v>
      </c>
      <c r="P364" s="79">
        <v>0</v>
      </c>
      <c r="Q364" s="79">
        <v>0</v>
      </c>
      <c r="R364" s="79">
        <v>0</v>
      </c>
      <c r="S364" s="79">
        <v>0</v>
      </c>
      <c r="T364" s="79">
        <v>0</v>
      </c>
      <c r="U364" s="79">
        <v>0</v>
      </c>
      <c r="V364" s="79">
        <v>0</v>
      </c>
      <c r="W364" s="79">
        <v>0</v>
      </c>
      <c r="X364" s="79">
        <v>0</v>
      </c>
      <c r="Y364" s="79">
        <v>0</v>
      </c>
      <c r="Z364" s="79">
        <v>0</v>
      </c>
      <c r="AA364" s="79">
        <v>0</v>
      </c>
      <c r="AB364" s="79">
        <v>0</v>
      </c>
      <c r="AC364" s="79">
        <v>0</v>
      </c>
      <c r="AD364" s="79">
        <v>0</v>
      </c>
      <c r="AE364" s="79">
        <v>0</v>
      </c>
      <c r="AF364" s="79">
        <v>0</v>
      </c>
      <c r="AG364" s="79">
        <v>0</v>
      </c>
      <c r="AH364" s="79">
        <v>0</v>
      </c>
      <c r="AI364" s="79">
        <v>0</v>
      </c>
      <c r="AJ364" s="79">
        <v>0</v>
      </c>
      <c r="AK364" s="79">
        <v>0</v>
      </c>
      <c r="AL364" s="79">
        <v>0</v>
      </c>
      <c r="AM364" s="79">
        <f t="shared" si="5"/>
        <v>0</v>
      </c>
      <c r="AP364" s="45"/>
    </row>
    <row r="365" spans="1:42" ht="33" customHeight="1">
      <c r="A365" s="54">
        <v>1317</v>
      </c>
      <c r="B365" s="55" t="s">
        <v>346</v>
      </c>
      <c r="C365" s="80" t="s">
        <v>682</v>
      </c>
      <c r="D365" s="79">
        <v>0</v>
      </c>
      <c r="E365" s="79">
        <v>0</v>
      </c>
      <c r="F365" s="79">
        <v>0</v>
      </c>
      <c r="G365" s="79">
        <v>0</v>
      </c>
      <c r="H365" s="79">
        <v>0</v>
      </c>
      <c r="I365" s="79">
        <v>0</v>
      </c>
      <c r="J365" s="79">
        <v>0</v>
      </c>
      <c r="K365" s="79">
        <v>0</v>
      </c>
      <c r="L365" s="79">
        <v>0</v>
      </c>
      <c r="M365" s="79">
        <v>0</v>
      </c>
      <c r="N365" s="79">
        <v>0</v>
      </c>
      <c r="O365" s="79">
        <v>0</v>
      </c>
      <c r="P365" s="79">
        <v>0</v>
      </c>
      <c r="Q365" s="79">
        <v>0</v>
      </c>
      <c r="R365" s="79">
        <v>0</v>
      </c>
      <c r="S365" s="79">
        <v>0</v>
      </c>
      <c r="T365" s="79">
        <v>0</v>
      </c>
      <c r="U365" s="79">
        <v>0</v>
      </c>
      <c r="V365" s="79">
        <v>0</v>
      </c>
      <c r="W365" s="79">
        <v>0</v>
      </c>
      <c r="X365" s="79">
        <v>0</v>
      </c>
      <c r="Y365" s="79">
        <v>0</v>
      </c>
      <c r="Z365" s="79">
        <v>0</v>
      </c>
      <c r="AA365" s="79">
        <v>0</v>
      </c>
      <c r="AB365" s="79">
        <v>0</v>
      </c>
      <c r="AC365" s="79">
        <v>0</v>
      </c>
      <c r="AD365" s="79">
        <v>0</v>
      </c>
      <c r="AE365" s="79">
        <v>0</v>
      </c>
      <c r="AF365" s="79">
        <v>0</v>
      </c>
      <c r="AG365" s="79">
        <v>0</v>
      </c>
      <c r="AH365" s="79">
        <v>0</v>
      </c>
      <c r="AI365" s="79">
        <v>0</v>
      </c>
      <c r="AJ365" s="79">
        <v>0</v>
      </c>
      <c r="AK365" s="79">
        <v>0</v>
      </c>
      <c r="AL365" s="79">
        <v>0</v>
      </c>
      <c r="AM365" s="79">
        <f t="shared" si="5"/>
        <v>0</v>
      </c>
      <c r="AP365" s="45"/>
    </row>
    <row r="366" spans="1:42" ht="33" customHeight="1">
      <c r="A366" s="54">
        <v>1318</v>
      </c>
      <c r="B366" s="55" t="s">
        <v>347</v>
      </c>
      <c r="C366" s="80" t="s">
        <v>682</v>
      </c>
      <c r="D366" s="79">
        <v>0</v>
      </c>
      <c r="E366" s="79">
        <v>0</v>
      </c>
      <c r="F366" s="79">
        <v>0</v>
      </c>
      <c r="G366" s="79">
        <v>0</v>
      </c>
      <c r="H366" s="79">
        <v>0</v>
      </c>
      <c r="I366" s="79">
        <v>0</v>
      </c>
      <c r="J366" s="79">
        <v>0</v>
      </c>
      <c r="K366" s="79">
        <v>0</v>
      </c>
      <c r="L366" s="79">
        <v>0</v>
      </c>
      <c r="M366" s="79">
        <v>0</v>
      </c>
      <c r="N366" s="79">
        <v>0</v>
      </c>
      <c r="O366" s="79">
        <v>0</v>
      </c>
      <c r="P366" s="79">
        <v>0</v>
      </c>
      <c r="Q366" s="79">
        <v>0</v>
      </c>
      <c r="R366" s="79">
        <v>0</v>
      </c>
      <c r="S366" s="79">
        <v>0</v>
      </c>
      <c r="T366" s="79">
        <v>0</v>
      </c>
      <c r="U366" s="79">
        <v>0</v>
      </c>
      <c r="V366" s="79">
        <v>0</v>
      </c>
      <c r="W366" s="79">
        <v>0</v>
      </c>
      <c r="X366" s="79">
        <v>0</v>
      </c>
      <c r="Y366" s="79">
        <v>0</v>
      </c>
      <c r="Z366" s="79">
        <v>0</v>
      </c>
      <c r="AA366" s="79">
        <v>0</v>
      </c>
      <c r="AB366" s="79">
        <v>0</v>
      </c>
      <c r="AC366" s="79">
        <v>0</v>
      </c>
      <c r="AD366" s="79">
        <v>0</v>
      </c>
      <c r="AE366" s="79">
        <v>0</v>
      </c>
      <c r="AF366" s="79">
        <v>0</v>
      </c>
      <c r="AG366" s="79">
        <v>0</v>
      </c>
      <c r="AH366" s="79">
        <v>0</v>
      </c>
      <c r="AI366" s="79">
        <v>0</v>
      </c>
      <c r="AJ366" s="79">
        <v>0</v>
      </c>
      <c r="AK366" s="79">
        <v>0</v>
      </c>
      <c r="AL366" s="79">
        <v>0</v>
      </c>
      <c r="AM366" s="79">
        <f t="shared" si="5"/>
        <v>0</v>
      </c>
      <c r="AP366" s="45"/>
    </row>
    <row r="367" spans="1:42" ht="33" customHeight="1">
      <c r="A367" s="54">
        <v>1319</v>
      </c>
      <c r="B367" s="55" t="s">
        <v>348</v>
      </c>
      <c r="C367" s="80" t="s">
        <v>682</v>
      </c>
      <c r="D367" s="79">
        <v>0</v>
      </c>
      <c r="E367" s="79">
        <v>0</v>
      </c>
      <c r="F367" s="79">
        <v>0</v>
      </c>
      <c r="G367" s="79">
        <v>0</v>
      </c>
      <c r="H367" s="79">
        <v>0</v>
      </c>
      <c r="I367" s="79">
        <v>0</v>
      </c>
      <c r="J367" s="79">
        <v>0</v>
      </c>
      <c r="K367" s="79">
        <v>0</v>
      </c>
      <c r="L367" s="79">
        <v>0</v>
      </c>
      <c r="M367" s="79">
        <v>0</v>
      </c>
      <c r="N367" s="79">
        <v>0</v>
      </c>
      <c r="O367" s="79">
        <v>0</v>
      </c>
      <c r="P367" s="79">
        <v>0</v>
      </c>
      <c r="Q367" s="79">
        <v>0</v>
      </c>
      <c r="R367" s="79">
        <v>0</v>
      </c>
      <c r="S367" s="79">
        <v>0</v>
      </c>
      <c r="T367" s="79">
        <v>0</v>
      </c>
      <c r="U367" s="79">
        <v>0</v>
      </c>
      <c r="V367" s="79">
        <v>0</v>
      </c>
      <c r="W367" s="79">
        <v>0</v>
      </c>
      <c r="X367" s="79">
        <v>0</v>
      </c>
      <c r="Y367" s="79">
        <v>0</v>
      </c>
      <c r="Z367" s="79">
        <v>0</v>
      </c>
      <c r="AA367" s="79">
        <v>0</v>
      </c>
      <c r="AB367" s="79">
        <v>0</v>
      </c>
      <c r="AC367" s="79">
        <v>0</v>
      </c>
      <c r="AD367" s="79">
        <v>0</v>
      </c>
      <c r="AE367" s="79">
        <v>0</v>
      </c>
      <c r="AF367" s="79">
        <v>0</v>
      </c>
      <c r="AG367" s="79">
        <v>0</v>
      </c>
      <c r="AH367" s="79">
        <v>0</v>
      </c>
      <c r="AI367" s="79">
        <v>0</v>
      </c>
      <c r="AJ367" s="79">
        <v>0</v>
      </c>
      <c r="AK367" s="79">
        <v>0</v>
      </c>
      <c r="AL367" s="79">
        <v>0</v>
      </c>
      <c r="AM367" s="79">
        <f t="shared" si="5"/>
        <v>0</v>
      </c>
      <c r="AP367" s="45"/>
    </row>
    <row r="368" spans="1:42" ht="33" customHeight="1">
      <c r="A368" s="54">
        <v>1320</v>
      </c>
      <c r="B368" s="55" t="s">
        <v>349</v>
      </c>
      <c r="C368" s="80" t="s">
        <v>682</v>
      </c>
      <c r="D368" s="79">
        <v>0</v>
      </c>
      <c r="E368" s="79">
        <v>0</v>
      </c>
      <c r="F368" s="79">
        <v>0</v>
      </c>
      <c r="G368" s="79">
        <v>0</v>
      </c>
      <c r="H368" s="79">
        <v>0</v>
      </c>
      <c r="I368" s="79">
        <v>0</v>
      </c>
      <c r="J368" s="79">
        <v>0</v>
      </c>
      <c r="K368" s="79">
        <v>0</v>
      </c>
      <c r="L368" s="79">
        <v>0</v>
      </c>
      <c r="M368" s="79">
        <v>0</v>
      </c>
      <c r="N368" s="79">
        <v>0</v>
      </c>
      <c r="O368" s="79">
        <v>0</v>
      </c>
      <c r="P368" s="79">
        <v>0</v>
      </c>
      <c r="Q368" s="79">
        <v>0</v>
      </c>
      <c r="R368" s="79">
        <v>0</v>
      </c>
      <c r="S368" s="79">
        <v>0</v>
      </c>
      <c r="T368" s="79">
        <v>0</v>
      </c>
      <c r="U368" s="79">
        <v>0</v>
      </c>
      <c r="V368" s="79">
        <v>0</v>
      </c>
      <c r="W368" s="79">
        <v>0</v>
      </c>
      <c r="X368" s="79">
        <v>0</v>
      </c>
      <c r="Y368" s="79">
        <v>0</v>
      </c>
      <c r="Z368" s="79">
        <v>0</v>
      </c>
      <c r="AA368" s="79">
        <v>0</v>
      </c>
      <c r="AB368" s="79">
        <v>0</v>
      </c>
      <c r="AC368" s="79">
        <v>0</v>
      </c>
      <c r="AD368" s="79">
        <v>0</v>
      </c>
      <c r="AE368" s="79">
        <v>0</v>
      </c>
      <c r="AF368" s="79">
        <v>0</v>
      </c>
      <c r="AG368" s="79">
        <v>0</v>
      </c>
      <c r="AH368" s="79">
        <v>0</v>
      </c>
      <c r="AI368" s="79">
        <v>0</v>
      </c>
      <c r="AJ368" s="79">
        <v>0</v>
      </c>
      <c r="AK368" s="79">
        <v>0</v>
      </c>
      <c r="AL368" s="79">
        <v>0</v>
      </c>
      <c r="AM368" s="79">
        <f t="shared" si="5"/>
        <v>0</v>
      </c>
      <c r="AP368" s="45"/>
    </row>
    <row r="369" spans="1:42" ht="33" customHeight="1">
      <c r="A369" s="54">
        <v>1321</v>
      </c>
      <c r="B369" s="55" t="s">
        <v>350</v>
      </c>
      <c r="C369" s="80" t="s">
        <v>682</v>
      </c>
      <c r="D369" s="79">
        <v>0</v>
      </c>
      <c r="E369" s="79">
        <v>0</v>
      </c>
      <c r="F369" s="79">
        <v>0</v>
      </c>
      <c r="G369" s="79">
        <v>0</v>
      </c>
      <c r="H369" s="79">
        <v>0</v>
      </c>
      <c r="I369" s="79">
        <v>0</v>
      </c>
      <c r="J369" s="79">
        <v>0</v>
      </c>
      <c r="K369" s="79">
        <v>0</v>
      </c>
      <c r="L369" s="79">
        <v>0</v>
      </c>
      <c r="M369" s="79">
        <v>0</v>
      </c>
      <c r="N369" s="79">
        <v>0</v>
      </c>
      <c r="O369" s="79">
        <v>0</v>
      </c>
      <c r="P369" s="79">
        <v>0</v>
      </c>
      <c r="Q369" s="79">
        <v>0</v>
      </c>
      <c r="R369" s="79">
        <v>0</v>
      </c>
      <c r="S369" s="79">
        <v>0</v>
      </c>
      <c r="T369" s="79">
        <v>0</v>
      </c>
      <c r="U369" s="79">
        <v>0</v>
      </c>
      <c r="V369" s="79">
        <v>0</v>
      </c>
      <c r="W369" s="79">
        <v>0</v>
      </c>
      <c r="X369" s="79">
        <v>0</v>
      </c>
      <c r="Y369" s="79">
        <v>0</v>
      </c>
      <c r="Z369" s="79">
        <v>0</v>
      </c>
      <c r="AA369" s="79">
        <v>0</v>
      </c>
      <c r="AB369" s="79">
        <v>0</v>
      </c>
      <c r="AC369" s="79">
        <v>0</v>
      </c>
      <c r="AD369" s="79">
        <v>0</v>
      </c>
      <c r="AE369" s="79">
        <v>0</v>
      </c>
      <c r="AF369" s="79">
        <v>0</v>
      </c>
      <c r="AG369" s="79">
        <v>0</v>
      </c>
      <c r="AH369" s="79">
        <v>0</v>
      </c>
      <c r="AI369" s="79">
        <v>0</v>
      </c>
      <c r="AJ369" s="79">
        <v>0</v>
      </c>
      <c r="AK369" s="79">
        <v>0</v>
      </c>
      <c r="AL369" s="79">
        <v>0</v>
      </c>
      <c r="AM369" s="79">
        <f t="shared" si="5"/>
        <v>0</v>
      </c>
      <c r="AP369" s="45"/>
    </row>
    <row r="370" spans="1:42" ht="33" customHeight="1">
      <c r="A370" s="54">
        <v>1322</v>
      </c>
      <c r="B370" s="55" t="s">
        <v>351</v>
      </c>
      <c r="C370" s="80" t="s">
        <v>682</v>
      </c>
      <c r="D370" s="79">
        <v>0</v>
      </c>
      <c r="E370" s="79">
        <v>0</v>
      </c>
      <c r="F370" s="79">
        <v>0</v>
      </c>
      <c r="G370" s="79">
        <v>0</v>
      </c>
      <c r="H370" s="79">
        <v>0</v>
      </c>
      <c r="I370" s="79">
        <v>0</v>
      </c>
      <c r="J370" s="79">
        <v>0</v>
      </c>
      <c r="K370" s="79">
        <v>0</v>
      </c>
      <c r="L370" s="79">
        <v>0</v>
      </c>
      <c r="M370" s="79">
        <v>0</v>
      </c>
      <c r="N370" s="79">
        <v>0</v>
      </c>
      <c r="O370" s="79">
        <v>0</v>
      </c>
      <c r="P370" s="79">
        <v>0</v>
      </c>
      <c r="Q370" s="79">
        <v>0</v>
      </c>
      <c r="R370" s="79">
        <v>0</v>
      </c>
      <c r="S370" s="79">
        <v>0</v>
      </c>
      <c r="T370" s="79">
        <v>0</v>
      </c>
      <c r="U370" s="79">
        <v>0</v>
      </c>
      <c r="V370" s="79">
        <v>0</v>
      </c>
      <c r="W370" s="79">
        <v>0</v>
      </c>
      <c r="X370" s="79">
        <v>0</v>
      </c>
      <c r="Y370" s="79">
        <v>0</v>
      </c>
      <c r="Z370" s="79">
        <v>0</v>
      </c>
      <c r="AA370" s="79">
        <v>0</v>
      </c>
      <c r="AB370" s="79">
        <v>0</v>
      </c>
      <c r="AC370" s="79">
        <v>0</v>
      </c>
      <c r="AD370" s="79">
        <v>0</v>
      </c>
      <c r="AE370" s="79">
        <v>0</v>
      </c>
      <c r="AF370" s="79">
        <v>0</v>
      </c>
      <c r="AG370" s="79">
        <v>0</v>
      </c>
      <c r="AH370" s="79">
        <v>0</v>
      </c>
      <c r="AI370" s="79">
        <v>0</v>
      </c>
      <c r="AJ370" s="79">
        <v>0</v>
      </c>
      <c r="AK370" s="79">
        <v>0</v>
      </c>
      <c r="AL370" s="79">
        <v>0</v>
      </c>
      <c r="AM370" s="79">
        <f t="shared" si="5"/>
        <v>0</v>
      </c>
      <c r="AP370" s="45"/>
    </row>
    <row r="371" spans="1:42" ht="33" customHeight="1">
      <c r="A371" s="54">
        <v>1323</v>
      </c>
      <c r="B371" s="55" t="s">
        <v>352</v>
      </c>
      <c r="C371" s="80" t="s">
        <v>682</v>
      </c>
      <c r="D371" s="79">
        <v>0</v>
      </c>
      <c r="E371" s="79">
        <v>0</v>
      </c>
      <c r="F371" s="79">
        <v>0</v>
      </c>
      <c r="G371" s="79">
        <v>0</v>
      </c>
      <c r="H371" s="79">
        <v>0</v>
      </c>
      <c r="I371" s="79">
        <v>0</v>
      </c>
      <c r="J371" s="79">
        <v>0</v>
      </c>
      <c r="K371" s="79">
        <v>0</v>
      </c>
      <c r="L371" s="79">
        <v>0</v>
      </c>
      <c r="M371" s="79">
        <v>0</v>
      </c>
      <c r="N371" s="79">
        <v>0</v>
      </c>
      <c r="O371" s="79">
        <v>0</v>
      </c>
      <c r="P371" s="79">
        <v>0</v>
      </c>
      <c r="Q371" s="79">
        <v>0</v>
      </c>
      <c r="R371" s="79">
        <v>0</v>
      </c>
      <c r="S371" s="79">
        <v>0</v>
      </c>
      <c r="T371" s="79">
        <v>0</v>
      </c>
      <c r="U371" s="79">
        <v>0</v>
      </c>
      <c r="V371" s="79">
        <v>0</v>
      </c>
      <c r="W371" s="79">
        <v>0</v>
      </c>
      <c r="X371" s="79">
        <v>0</v>
      </c>
      <c r="Y371" s="79">
        <v>0</v>
      </c>
      <c r="Z371" s="79">
        <v>0</v>
      </c>
      <c r="AA371" s="79">
        <v>0</v>
      </c>
      <c r="AB371" s="79">
        <v>0</v>
      </c>
      <c r="AC371" s="79">
        <v>0</v>
      </c>
      <c r="AD371" s="79">
        <v>0</v>
      </c>
      <c r="AE371" s="79">
        <v>0</v>
      </c>
      <c r="AF371" s="79">
        <v>0</v>
      </c>
      <c r="AG371" s="79">
        <v>0</v>
      </c>
      <c r="AH371" s="79">
        <v>0</v>
      </c>
      <c r="AI371" s="79">
        <v>0</v>
      </c>
      <c r="AJ371" s="79">
        <v>0</v>
      </c>
      <c r="AK371" s="79">
        <v>0</v>
      </c>
      <c r="AL371" s="79">
        <v>0</v>
      </c>
      <c r="AM371" s="79">
        <f t="shared" si="5"/>
        <v>0</v>
      </c>
      <c r="AP371" s="45"/>
    </row>
    <row r="372" spans="1:42" ht="33" customHeight="1">
      <c r="A372" s="54">
        <v>1324</v>
      </c>
      <c r="B372" s="55" t="s">
        <v>353</v>
      </c>
      <c r="C372" s="80" t="s">
        <v>682</v>
      </c>
      <c r="D372" s="79">
        <v>0</v>
      </c>
      <c r="E372" s="79">
        <v>0</v>
      </c>
      <c r="F372" s="79">
        <v>0</v>
      </c>
      <c r="G372" s="79">
        <v>0</v>
      </c>
      <c r="H372" s="79">
        <v>0</v>
      </c>
      <c r="I372" s="79">
        <v>0</v>
      </c>
      <c r="J372" s="79">
        <v>0</v>
      </c>
      <c r="K372" s="79">
        <v>0</v>
      </c>
      <c r="L372" s="79">
        <v>0</v>
      </c>
      <c r="M372" s="79">
        <v>0</v>
      </c>
      <c r="N372" s="79">
        <v>0</v>
      </c>
      <c r="O372" s="79">
        <v>0</v>
      </c>
      <c r="P372" s="79">
        <v>0</v>
      </c>
      <c r="Q372" s="79">
        <v>0</v>
      </c>
      <c r="R372" s="79">
        <v>0</v>
      </c>
      <c r="S372" s="79">
        <v>0</v>
      </c>
      <c r="T372" s="79">
        <v>0</v>
      </c>
      <c r="U372" s="79">
        <v>0</v>
      </c>
      <c r="V372" s="79">
        <v>0</v>
      </c>
      <c r="W372" s="79">
        <v>0</v>
      </c>
      <c r="X372" s="79">
        <v>0</v>
      </c>
      <c r="Y372" s="79">
        <v>0</v>
      </c>
      <c r="Z372" s="79">
        <v>0</v>
      </c>
      <c r="AA372" s="79">
        <v>0</v>
      </c>
      <c r="AB372" s="79">
        <v>0</v>
      </c>
      <c r="AC372" s="79">
        <v>0</v>
      </c>
      <c r="AD372" s="79">
        <v>0</v>
      </c>
      <c r="AE372" s="79">
        <v>0</v>
      </c>
      <c r="AF372" s="79">
        <v>0</v>
      </c>
      <c r="AG372" s="79">
        <v>0</v>
      </c>
      <c r="AH372" s="79">
        <v>0</v>
      </c>
      <c r="AI372" s="79">
        <v>0</v>
      </c>
      <c r="AJ372" s="79">
        <v>0</v>
      </c>
      <c r="AK372" s="79">
        <v>0</v>
      </c>
      <c r="AL372" s="79">
        <v>0</v>
      </c>
      <c r="AM372" s="79">
        <f t="shared" si="5"/>
        <v>0</v>
      </c>
      <c r="AP372" s="45"/>
    </row>
    <row r="373" spans="1:42" ht="33" customHeight="1">
      <c r="A373" s="54">
        <v>1325</v>
      </c>
      <c r="B373" s="55" t="s">
        <v>354</v>
      </c>
      <c r="C373" s="80" t="s">
        <v>682</v>
      </c>
      <c r="D373" s="79">
        <v>0</v>
      </c>
      <c r="E373" s="79">
        <v>0</v>
      </c>
      <c r="F373" s="79">
        <v>0</v>
      </c>
      <c r="G373" s="79">
        <v>0</v>
      </c>
      <c r="H373" s="79">
        <v>0</v>
      </c>
      <c r="I373" s="79">
        <v>0</v>
      </c>
      <c r="J373" s="79">
        <v>0</v>
      </c>
      <c r="K373" s="79">
        <v>0</v>
      </c>
      <c r="L373" s="79">
        <v>0</v>
      </c>
      <c r="M373" s="79">
        <v>0</v>
      </c>
      <c r="N373" s="79">
        <v>0</v>
      </c>
      <c r="O373" s="79">
        <v>0</v>
      </c>
      <c r="P373" s="79">
        <v>0</v>
      </c>
      <c r="Q373" s="79">
        <v>0</v>
      </c>
      <c r="R373" s="79">
        <v>0</v>
      </c>
      <c r="S373" s="79">
        <v>0</v>
      </c>
      <c r="T373" s="79">
        <v>0</v>
      </c>
      <c r="U373" s="79">
        <v>0</v>
      </c>
      <c r="V373" s="79">
        <v>0</v>
      </c>
      <c r="W373" s="79">
        <v>0</v>
      </c>
      <c r="X373" s="79">
        <v>0</v>
      </c>
      <c r="Y373" s="79">
        <v>0</v>
      </c>
      <c r="Z373" s="79">
        <v>0</v>
      </c>
      <c r="AA373" s="79">
        <v>0</v>
      </c>
      <c r="AB373" s="79">
        <v>0</v>
      </c>
      <c r="AC373" s="79">
        <v>0</v>
      </c>
      <c r="AD373" s="79">
        <v>0</v>
      </c>
      <c r="AE373" s="79">
        <v>0</v>
      </c>
      <c r="AF373" s="79">
        <v>0</v>
      </c>
      <c r="AG373" s="79">
        <v>0</v>
      </c>
      <c r="AH373" s="79">
        <v>0</v>
      </c>
      <c r="AI373" s="79">
        <v>0</v>
      </c>
      <c r="AJ373" s="79">
        <v>0</v>
      </c>
      <c r="AK373" s="79">
        <v>0</v>
      </c>
      <c r="AL373" s="79">
        <v>0</v>
      </c>
      <c r="AM373" s="79">
        <f t="shared" si="5"/>
        <v>0</v>
      </c>
      <c r="AP373" s="45"/>
    </row>
    <row r="374" spans="1:42" ht="33" customHeight="1">
      <c r="A374" s="54">
        <v>1326</v>
      </c>
      <c r="B374" s="55" t="s">
        <v>355</v>
      </c>
      <c r="C374" s="80" t="s">
        <v>682</v>
      </c>
      <c r="D374" s="79">
        <v>0</v>
      </c>
      <c r="E374" s="79">
        <v>0</v>
      </c>
      <c r="F374" s="79">
        <v>0</v>
      </c>
      <c r="G374" s="79">
        <v>0</v>
      </c>
      <c r="H374" s="79">
        <v>0</v>
      </c>
      <c r="I374" s="79">
        <v>0</v>
      </c>
      <c r="J374" s="79">
        <v>0</v>
      </c>
      <c r="K374" s="79">
        <v>0</v>
      </c>
      <c r="L374" s="79">
        <v>0</v>
      </c>
      <c r="M374" s="79">
        <v>0</v>
      </c>
      <c r="N374" s="79">
        <v>0</v>
      </c>
      <c r="O374" s="79">
        <v>0</v>
      </c>
      <c r="P374" s="79">
        <v>0</v>
      </c>
      <c r="Q374" s="79">
        <v>0</v>
      </c>
      <c r="R374" s="79">
        <v>0</v>
      </c>
      <c r="S374" s="79">
        <v>0</v>
      </c>
      <c r="T374" s="79">
        <v>0</v>
      </c>
      <c r="U374" s="79">
        <v>0</v>
      </c>
      <c r="V374" s="79">
        <v>0</v>
      </c>
      <c r="W374" s="79">
        <v>0</v>
      </c>
      <c r="X374" s="79">
        <v>0</v>
      </c>
      <c r="Y374" s="79">
        <v>0</v>
      </c>
      <c r="Z374" s="79">
        <v>0</v>
      </c>
      <c r="AA374" s="79">
        <v>0</v>
      </c>
      <c r="AB374" s="79">
        <v>0</v>
      </c>
      <c r="AC374" s="79">
        <v>0</v>
      </c>
      <c r="AD374" s="79">
        <v>0</v>
      </c>
      <c r="AE374" s="79">
        <v>0</v>
      </c>
      <c r="AF374" s="79">
        <v>0</v>
      </c>
      <c r="AG374" s="79">
        <v>0</v>
      </c>
      <c r="AH374" s="79">
        <v>0</v>
      </c>
      <c r="AI374" s="79">
        <v>0</v>
      </c>
      <c r="AJ374" s="79">
        <v>0</v>
      </c>
      <c r="AK374" s="79">
        <v>0</v>
      </c>
      <c r="AL374" s="79">
        <v>0</v>
      </c>
      <c r="AM374" s="79">
        <f t="shared" si="5"/>
        <v>0</v>
      </c>
      <c r="AP374" s="45"/>
    </row>
    <row r="375" spans="1:42" ht="33" customHeight="1">
      <c r="A375" s="54">
        <v>1327</v>
      </c>
      <c r="B375" s="55" t="s">
        <v>356</v>
      </c>
      <c r="C375" s="80" t="s">
        <v>682</v>
      </c>
      <c r="D375" s="79">
        <v>0</v>
      </c>
      <c r="E375" s="79">
        <v>0</v>
      </c>
      <c r="F375" s="79">
        <v>0</v>
      </c>
      <c r="G375" s="79">
        <v>0</v>
      </c>
      <c r="H375" s="79">
        <v>0</v>
      </c>
      <c r="I375" s="79">
        <v>0</v>
      </c>
      <c r="J375" s="79">
        <v>0</v>
      </c>
      <c r="K375" s="79">
        <v>0</v>
      </c>
      <c r="L375" s="79">
        <v>0</v>
      </c>
      <c r="M375" s="79">
        <v>0</v>
      </c>
      <c r="N375" s="79">
        <v>0</v>
      </c>
      <c r="O375" s="79">
        <v>0</v>
      </c>
      <c r="P375" s="79">
        <v>0</v>
      </c>
      <c r="Q375" s="79">
        <v>0</v>
      </c>
      <c r="R375" s="79">
        <v>0</v>
      </c>
      <c r="S375" s="79">
        <v>0</v>
      </c>
      <c r="T375" s="79">
        <v>0</v>
      </c>
      <c r="U375" s="79">
        <v>0</v>
      </c>
      <c r="V375" s="79">
        <v>0</v>
      </c>
      <c r="W375" s="79">
        <v>0</v>
      </c>
      <c r="X375" s="79">
        <v>0</v>
      </c>
      <c r="Y375" s="79">
        <v>0</v>
      </c>
      <c r="Z375" s="79">
        <v>0</v>
      </c>
      <c r="AA375" s="79">
        <v>0</v>
      </c>
      <c r="AB375" s="79">
        <v>0</v>
      </c>
      <c r="AC375" s="79">
        <v>0</v>
      </c>
      <c r="AD375" s="79">
        <v>0</v>
      </c>
      <c r="AE375" s="79">
        <v>0</v>
      </c>
      <c r="AF375" s="79">
        <v>0</v>
      </c>
      <c r="AG375" s="79">
        <v>0</v>
      </c>
      <c r="AH375" s="79">
        <v>0</v>
      </c>
      <c r="AI375" s="79">
        <v>0</v>
      </c>
      <c r="AJ375" s="79">
        <v>0</v>
      </c>
      <c r="AK375" s="79">
        <v>0</v>
      </c>
      <c r="AL375" s="79">
        <v>0</v>
      </c>
      <c r="AM375" s="79">
        <f t="shared" si="5"/>
        <v>0</v>
      </c>
      <c r="AP375" s="45"/>
    </row>
    <row r="376" spans="1:42" ht="33" customHeight="1">
      <c r="A376" s="54">
        <v>1328</v>
      </c>
      <c r="B376" s="55" t="s">
        <v>357</v>
      </c>
      <c r="C376" s="80" t="s">
        <v>682</v>
      </c>
      <c r="D376" s="79">
        <v>0</v>
      </c>
      <c r="E376" s="79">
        <v>0</v>
      </c>
      <c r="F376" s="79">
        <v>0</v>
      </c>
      <c r="G376" s="79">
        <v>0</v>
      </c>
      <c r="H376" s="79">
        <v>0</v>
      </c>
      <c r="I376" s="79">
        <v>0</v>
      </c>
      <c r="J376" s="79">
        <v>0</v>
      </c>
      <c r="K376" s="79">
        <v>0</v>
      </c>
      <c r="L376" s="79">
        <v>0</v>
      </c>
      <c r="M376" s="79">
        <v>0</v>
      </c>
      <c r="N376" s="79">
        <v>0</v>
      </c>
      <c r="O376" s="79">
        <v>0</v>
      </c>
      <c r="P376" s="79">
        <v>0</v>
      </c>
      <c r="Q376" s="79">
        <v>0</v>
      </c>
      <c r="R376" s="79">
        <v>0</v>
      </c>
      <c r="S376" s="79">
        <v>0</v>
      </c>
      <c r="T376" s="79">
        <v>0</v>
      </c>
      <c r="U376" s="79">
        <v>0</v>
      </c>
      <c r="V376" s="79">
        <v>0</v>
      </c>
      <c r="W376" s="79">
        <v>0</v>
      </c>
      <c r="X376" s="79">
        <v>0</v>
      </c>
      <c r="Y376" s="79">
        <v>0</v>
      </c>
      <c r="Z376" s="79">
        <v>0</v>
      </c>
      <c r="AA376" s="79">
        <v>0</v>
      </c>
      <c r="AB376" s="79">
        <v>0</v>
      </c>
      <c r="AC376" s="79">
        <v>0</v>
      </c>
      <c r="AD376" s="79">
        <v>0</v>
      </c>
      <c r="AE376" s="79">
        <v>0</v>
      </c>
      <c r="AF376" s="79">
        <v>0</v>
      </c>
      <c r="AG376" s="79">
        <v>0</v>
      </c>
      <c r="AH376" s="79">
        <v>0</v>
      </c>
      <c r="AI376" s="79">
        <v>0</v>
      </c>
      <c r="AJ376" s="79">
        <v>0</v>
      </c>
      <c r="AK376" s="79">
        <v>0</v>
      </c>
      <c r="AL376" s="79">
        <v>0</v>
      </c>
      <c r="AM376" s="79">
        <f t="shared" si="5"/>
        <v>0</v>
      </c>
      <c r="AP376" s="45"/>
    </row>
    <row r="377" spans="1:42" ht="33" customHeight="1">
      <c r="A377" s="54">
        <v>1329</v>
      </c>
      <c r="B377" s="55" t="s">
        <v>358</v>
      </c>
      <c r="C377" s="80" t="s">
        <v>682</v>
      </c>
      <c r="D377" s="79">
        <v>0</v>
      </c>
      <c r="E377" s="79">
        <v>0</v>
      </c>
      <c r="F377" s="79">
        <v>0</v>
      </c>
      <c r="G377" s="79">
        <v>0</v>
      </c>
      <c r="H377" s="79">
        <v>0</v>
      </c>
      <c r="I377" s="79">
        <v>0</v>
      </c>
      <c r="J377" s="79">
        <v>0</v>
      </c>
      <c r="K377" s="79">
        <v>0</v>
      </c>
      <c r="L377" s="79">
        <v>0</v>
      </c>
      <c r="M377" s="79">
        <v>0</v>
      </c>
      <c r="N377" s="79">
        <v>0</v>
      </c>
      <c r="O377" s="79">
        <v>0</v>
      </c>
      <c r="P377" s="79">
        <v>0</v>
      </c>
      <c r="Q377" s="79">
        <v>0</v>
      </c>
      <c r="R377" s="79">
        <v>0</v>
      </c>
      <c r="S377" s="79">
        <v>0</v>
      </c>
      <c r="T377" s="79">
        <v>0</v>
      </c>
      <c r="U377" s="79">
        <v>0</v>
      </c>
      <c r="V377" s="79">
        <v>0</v>
      </c>
      <c r="W377" s="79">
        <v>0</v>
      </c>
      <c r="X377" s="79">
        <v>0</v>
      </c>
      <c r="Y377" s="79">
        <v>0</v>
      </c>
      <c r="Z377" s="79">
        <v>0</v>
      </c>
      <c r="AA377" s="79">
        <v>0</v>
      </c>
      <c r="AB377" s="79">
        <v>0</v>
      </c>
      <c r="AC377" s="79">
        <v>0</v>
      </c>
      <c r="AD377" s="79">
        <v>0</v>
      </c>
      <c r="AE377" s="79">
        <v>0</v>
      </c>
      <c r="AF377" s="79">
        <v>0</v>
      </c>
      <c r="AG377" s="79">
        <v>0</v>
      </c>
      <c r="AH377" s="79">
        <v>0</v>
      </c>
      <c r="AI377" s="79">
        <v>0</v>
      </c>
      <c r="AJ377" s="79">
        <v>0</v>
      </c>
      <c r="AK377" s="79">
        <v>0</v>
      </c>
      <c r="AL377" s="79">
        <v>0</v>
      </c>
      <c r="AM377" s="79">
        <f t="shared" si="5"/>
        <v>0</v>
      </c>
      <c r="AP377" s="45"/>
    </row>
    <row r="378" spans="1:42" ht="33" customHeight="1">
      <c r="A378" s="54">
        <v>1330</v>
      </c>
      <c r="B378" s="55" t="s">
        <v>359</v>
      </c>
      <c r="C378" s="80" t="s">
        <v>682</v>
      </c>
      <c r="D378" s="79">
        <v>0</v>
      </c>
      <c r="E378" s="79">
        <v>0</v>
      </c>
      <c r="F378" s="79">
        <v>0</v>
      </c>
      <c r="G378" s="79">
        <v>0</v>
      </c>
      <c r="H378" s="79">
        <v>0</v>
      </c>
      <c r="I378" s="79">
        <v>0</v>
      </c>
      <c r="J378" s="79">
        <v>0</v>
      </c>
      <c r="K378" s="79">
        <v>0</v>
      </c>
      <c r="L378" s="79">
        <v>0</v>
      </c>
      <c r="M378" s="79">
        <v>0</v>
      </c>
      <c r="N378" s="79">
        <v>0</v>
      </c>
      <c r="O378" s="79">
        <v>0</v>
      </c>
      <c r="P378" s="79">
        <v>0</v>
      </c>
      <c r="Q378" s="79">
        <v>0</v>
      </c>
      <c r="R378" s="79">
        <v>0</v>
      </c>
      <c r="S378" s="79">
        <v>0</v>
      </c>
      <c r="T378" s="79">
        <v>0</v>
      </c>
      <c r="U378" s="79">
        <v>0</v>
      </c>
      <c r="V378" s="79">
        <v>0</v>
      </c>
      <c r="W378" s="79">
        <v>0</v>
      </c>
      <c r="X378" s="79">
        <v>0</v>
      </c>
      <c r="Y378" s="79">
        <v>0</v>
      </c>
      <c r="Z378" s="79">
        <v>0</v>
      </c>
      <c r="AA378" s="79">
        <v>0</v>
      </c>
      <c r="AB378" s="79">
        <v>0</v>
      </c>
      <c r="AC378" s="79">
        <v>0</v>
      </c>
      <c r="AD378" s="79">
        <v>0</v>
      </c>
      <c r="AE378" s="79">
        <v>0</v>
      </c>
      <c r="AF378" s="79">
        <v>0</v>
      </c>
      <c r="AG378" s="79">
        <v>0</v>
      </c>
      <c r="AH378" s="79">
        <v>0</v>
      </c>
      <c r="AI378" s="79">
        <v>0</v>
      </c>
      <c r="AJ378" s="79">
        <v>0</v>
      </c>
      <c r="AK378" s="79">
        <v>0</v>
      </c>
      <c r="AL378" s="79">
        <v>0</v>
      </c>
      <c r="AM378" s="79">
        <f t="shared" si="5"/>
        <v>0</v>
      </c>
      <c r="AP378" s="45"/>
    </row>
    <row r="379" spans="1:42" ht="33" customHeight="1">
      <c r="A379" s="54">
        <v>1331</v>
      </c>
      <c r="B379" s="55" t="s">
        <v>360</v>
      </c>
      <c r="C379" s="80" t="s">
        <v>682</v>
      </c>
      <c r="D379" s="79">
        <v>0</v>
      </c>
      <c r="E379" s="79">
        <v>0</v>
      </c>
      <c r="F379" s="79">
        <v>0</v>
      </c>
      <c r="G379" s="79">
        <v>0</v>
      </c>
      <c r="H379" s="79">
        <v>0</v>
      </c>
      <c r="I379" s="79">
        <v>0</v>
      </c>
      <c r="J379" s="79">
        <v>0</v>
      </c>
      <c r="K379" s="79">
        <v>0</v>
      </c>
      <c r="L379" s="79">
        <v>0</v>
      </c>
      <c r="M379" s="79">
        <v>0</v>
      </c>
      <c r="N379" s="79">
        <v>0</v>
      </c>
      <c r="O379" s="79">
        <v>0</v>
      </c>
      <c r="P379" s="79">
        <v>0</v>
      </c>
      <c r="Q379" s="79">
        <v>0</v>
      </c>
      <c r="R379" s="79">
        <v>0</v>
      </c>
      <c r="S379" s="79">
        <v>0</v>
      </c>
      <c r="T379" s="79">
        <v>0</v>
      </c>
      <c r="U379" s="79">
        <v>0</v>
      </c>
      <c r="V379" s="79">
        <v>0</v>
      </c>
      <c r="W379" s="79">
        <v>0</v>
      </c>
      <c r="X379" s="79">
        <v>0</v>
      </c>
      <c r="Y379" s="79">
        <v>0</v>
      </c>
      <c r="Z379" s="79">
        <v>0</v>
      </c>
      <c r="AA379" s="79">
        <v>0</v>
      </c>
      <c r="AB379" s="79">
        <v>0</v>
      </c>
      <c r="AC379" s="79">
        <v>0</v>
      </c>
      <c r="AD379" s="79">
        <v>0</v>
      </c>
      <c r="AE379" s="79">
        <v>0</v>
      </c>
      <c r="AF379" s="79">
        <v>0</v>
      </c>
      <c r="AG379" s="79">
        <v>0</v>
      </c>
      <c r="AH379" s="79">
        <v>0</v>
      </c>
      <c r="AI379" s="79">
        <v>0</v>
      </c>
      <c r="AJ379" s="79">
        <v>0</v>
      </c>
      <c r="AK379" s="79">
        <v>0</v>
      </c>
      <c r="AL379" s="79">
        <v>0</v>
      </c>
      <c r="AM379" s="79">
        <f t="shared" si="5"/>
        <v>0</v>
      </c>
      <c r="AP379" s="45"/>
    </row>
    <row r="380" spans="1:42" ht="33" customHeight="1">
      <c r="A380" s="54">
        <v>1332</v>
      </c>
      <c r="B380" s="55" t="s">
        <v>361</v>
      </c>
      <c r="C380" s="80" t="s">
        <v>682</v>
      </c>
      <c r="D380" s="79">
        <v>0</v>
      </c>
      <c r="E380" s="79">
        <v>0</v>
      </c>
      <c r="F380" s="79">
        <v>0</v>
      </c>
      <c r="G380" s="79">
        <v>0</v>
      </c>
      <c r="H380" s="79">
        <v>0</v>
      </c>
      <c r="I380" s="79">
        <v>0</v>
      </c>
      <c r="J380" s="79">
        <v>0</v>
      </c>
      <c r="K380" s="79">
        <v>0</v>
      </c>
      <c r="L380" s="79">
        <v>0</v>
      </c>
      <c r="M380" s="79">
        <v>0</v>
      </c>
      <c r="N380" s="79">
        <v>0</v>
      </c>
      <c r="O380" s="79">
        <v>0</v>
      </c>
      <c r="P380" s="79">
        <v>0</v>
      </c>
      <c r="Q380" s="79">
        <v>0</v>
      </c>
      <c r="R380" s="79">
        <v>0</v>
      </c>
      <c r="S380" s="79">
        <v>0</v>
      </c>
      <c r="T380" s="79">
        <v>0</v>
      </c>
      <c r="U380" s="79">
        <v>0</v>
      </c>
      <c r="V380" s="79">
        <v>0</v>
      </c>
      <c r="W380" s="79">
        <v>0</v>
      </c>
      <c r="X380" s="79">
        <v>0</v>
      </c>
      <c r="Y380" s="79">
        <v>0</v>
      </c>
      <c r="Z380" s="79">
        <v>0</v>
      </c>
      <c r="AA380" s="79">
        <v>0</v>
      </c>
      <c r="AB380" s="79">
        <v>0</v>
      </c>
      <c r="AC380" s="79">
        <v>0</v>
      </c>
      <c r="AD380" s="79">
        <v>0</v>
      </c>
      <c r="AE380" s="79">
        <v>0</v>
      </c>
      <c r="AF380" s="79">
        <v>0</v>
      </c>
      <c r="AG380" s="79">
        <v>0</v>
      </c>
      <c r="AH380" s="79">
        <v>0</v>
      </c>
      <c r="AI380" s="79">
        <v>0</v>
      </c>
      <c r="AJ380" s="79">
        <v>0</v>
      </c>
      <c r="AK380" s="79">
        <v>0</v>
      </c>
      <c r="AL380" s="79">
        <v>0</v>
      </c>
      <c r="AM380" s="79">
        <f t="shared" si="5"/>
        <v>0</v>
      </c>
      <c r="AP380" s="45"/>
    </row>
    <row r="381" spans="1:42" ht="33" customHeight="1">
      <c r="A381" s="54">
        <v>1333</v>
      </c>
      <c r="B381" s="55" t="s">
        <v>362</v>
      </c>
      <c r="C381" s="80" t="s">
        <v>682</v>
      </c>
      <c r="D381" s="79">
        <v>0</v>
      </c>
      <c r="E381" s="79">
        <v>0</v>
      </c>
      <c r="F381" s="79">
        <v>0</v>
      </c>
      <c r="G381" s="79">
        <v>0</v>
      </c>
      <c r="H381" s="79">
        <v>0</v>
      </c>
      <c r="I381" s="79">
        <v>0</v>
      </c>
      <c r="J381" s="79">
        <v>0</v>
      </c>
      <c r="K381" s="79">
        <v>0</v>
      </c>
      <c r="L381" s="79">
        <v>0</v>
      </c>
      <c r="M381" s="79">
        <v>0</v>
      </c>
      <c r="N381" s="79">
        <v>0</v>
      </c>
      <c r="O381" s="79">
        <v>0</v>
      </c>
      <c r="P381" s="79">
        <v>0</v>
      </c>
      <c r="Q381" s="79">
        <v>0</v>
      </c>
      <c r="R381" s="79">
        <v>0</v>
      </c>
      <c r="S381" s="79">
        <v>0</v>
      </c>
      <c r="T381" s="79">
        <v>0</v>
      </c>
      <c r="U381" s="79">
        <v>0</v>
      </c>
      <c r="V381" s="79">
        <v>0</v>
      </c>
      <c r="W381" s="79">
        <v>0</v>
      </c>
      <c r="X381" s="79">
        <v>0</v>
      </c>
      <c r="Y381" s="79">
        <v>0</v>
      </c>
      <c r="Z381" s="79">
        <v>0</v>
      </c>
      <c r="AA381" s="79">
        <v>0</v>
      </c>
      <c r="AB381" s="79">
        <v>0</v>
      </c>
      <c r="AC381" s="79">
        <v>0</v>
      </c>
      <c r="AD381" s="79">
        <v>0</v>
      </c>
      <c r="AE381" s="79">
        <v>0</v>
      </c>
      <c r="AF381" s="79">
        <v>0</v>
      </c>
      <c r="AG381" s="79">
        <v>0</v>
      </c>
      <c r="AH381" s="79">
        <v>0</v>
      </c>
      <c r="AI381" s="79">
        <v>0</v>
      </c>
      <c r="AJ381" s="79">
        <v>0</v>
      </c>
      <c r="AK381" s="79">
        <v>0</v>
      </c>
      <c r="AL381" s="79">
        <v>0</v>
      </c>
      <c r="AM381" s="79">
        <f t="shared" si="5"/>
        <v>0</v>
      </c>
      <c r="AP381" s="45"/>
    </row>
    <row r="382" spans="1:42" ht="33" customHeight="1">
      <c r="A382" s="54">
        <v>1334</v>
      </c>
      <c r="B382" s="55" t="s">
        <v>363</v>
      </c>
      <c r="C382" s="80" t="s">
        <v>682</v>
      </c>
      <c r="D382" s="79">
        <v>0</v>
      </c>
      <c r="E382" s="79">
        <v>0</v>
      </c>
      <c r="F382" s="79">
        <v>0</v>
      </c>
      <c r="G382" s="79">
        <v>0</v>
      </c>
      <c r="H382" s="79">
        <v>0</v>
      </c>
      <c r="I382" s="79">
        <v>0</v>
      </c>
      <c r="J382" s="79">
        <v>0</v>
      </c>
      <c r="K382" s="79">
        <v>0</v>
      </c>
      <c r="L382" s="79">
        <v>0</v>
      </c>
      <c r="M382" s="79">
        <v>0</v>
      </c>
      <c r="N382" s="79">
        <v>0</v>
      </c>
      <c r="O382" s="79">
        <v>0</v>
      </c>
      <c r="P382" s="79">
        <v>0</v>
      </c>
      <c r="Q382" s="79">
        <v>0</v>
      </c>
      <c r="R382" s="79">
        <v>0</v>
      </c>
      <c r="S382" s="79">
        <v>0</v>
      </c>
      <c r="T382" s="79">
        <v>0</v>
      </c>
      <c r="U382" s="79">
        <v>0</v>
      </c>
      <c r="V382" s="79">
        <v>0</v>
      </c>
      <c r="W382" s="79">
        <v>0</v>
      </c>
      <c r="X382" s="79">
        <v>0</v>
      </c>
      <c r="Y382" s="79">
        <v>0</v>
      </c>
      <c r="Z382" s="79">
        <v>0</v>
      </c>
      <c r="AA382" s="79">
        <v>0</v>
      </c>
      <c r="AB382" s="79">
        <v>0</v>
      </c>
      <c r="AC382" s="79">
        <v>0</v>
      </c>
      <c r="AD382" s="79">
        <v>0</v>
      </c>
      <c r="AE382" s="79">
        <v>0</v>
      </c>
      <c r="AF382" s="79">
        <v>0</v>
      </c>
      <c r="AG382" s="79">
        <v>0</v>
      </c>
      <c r="AH382" s="79">
        <v>0</v>
      </c>
      <c r="AI382" s="79">
        <v>0</v>
      </c>
      <c r="AJ382" s="79">
        <v>0</v>
      </c>
      <c r="AK382" s="79">
        <v>0</v>
      </c>
      <c r="AL382" s="79">
        <v>0</v>
      </c>
      <c r="AM382" s="79">
        <f t="shared" si="5"/>
        <v>0</v>
      </c>
      <c r="AP382" s="45"/>
    </row>
    <row r="383" spans="1:42" ht="33" customHeight="1">
      <c r="A383" s="54">
        <v>1335</v>
      </c>
      <c r="B383" s="55" t="s">
        <v>364</v>
      </c>
      <c r="C383" s="80" t="s">
        <v>682</v>
      </c>
      <c r="D383" s="79">
        <v>0</v>
      </c>
      <c r="E383" s="79">
        <v>0</v>
      </c>
      <c r="F383" s="79">
        <v>0</v>
      </c>
      <c r="G383" s="79">
        <v>0</v>
      </c>
      <c r="H383" s="79">
        <v>0</v>
      </c>
      <c r="I383" s="79">
        <v>0</v>
      </c>
      <c r="J383" s="79">
        <v>0</v>
      </c>
      <c r="K383" s="79">
        <v>0</v>
      </c>
      <c r="L383" s="79">
        <v>0</v>
      </c>
      <c r="M383" s="79">
        <v>0</v>
      </c>
      <c r="N383" s="79">
        <v>0</v>
      </c>
      <c r="O383" s="79">
        <v>0</v>
      </c>
      <c r="P383" s="79">
        <v>0</v>
      </c>
      <c r="Q383" s="79">
        <v>0</v>
      </c>
      <c r="R383" s="79">
        <v>0</v>
      </c>
      <c r="S383" s="79">
        <v>0</v>
      </c>
      <c r="T383" s="79">
        <v>0</v>
      </c>
      <c r="U383" s="79">
        <v>0</v>
      </c>
      <c r="V383" s="79">
        <v>0</v>
      </c>
      <c r="W383" s="79">
        <v>0</v>
      </c>
      <c r="X383" s="79">
        <v>0</v>
      </c>
      <c r="Y383" s="79">
        <v>0</v>
      </c>
      <c r="Z383" s="79">
        <v>0</v>
      </c>
      <c r="AA383" s="79">
        <v>0</v>
      </c>
      <c r="AB383" s="79">
        <v>0</v>
      </c>
      <c r="AC383" s="79">
        <v>0</v>
      </c>
      <c r="AD383" s="79">
        <v>0</v>
      </c>
      <c r="AE383" s="79">
        <v>0</v>
      </c>
      <c r="AF383" s="79">
        <v>0</v>
      </c>
      <c r="AG383" s="79">
        <v>0</v>
      </c>
      <c r="AH383" s="79">
        <v>0</v>
      </c>
      <c r="AI383" s="79">
        <v>0</v>
      </c>
      <c r="AJ383" s="79">
        <v>0</v>
      </c>
      <c r="AK383" s="79">
        <v>0</v>
      </c>
      <c r="AL383" s="79">
        <v>0</v>
      </c>
      <c r="AM383" s="79">
        <f t="shared" si="5"/>
        <v>0</v>
      </c>
      <c r="AP383" s="45"/>
    </row>
    <row r="384" spans="1:42" ht="33" customHeight="1">
      <c r="A384" s="54">
        <v>1336</v>
      </c>
      <c r="B384" s="55" t="s">
        <v>365</v>
      </c>
      <c r="C384" s="80" t="s">
        <v>682</v>
      </c>
      <c r="D384" s="79">
        <v>0</v>
      </c>
      <c r="E384" s="79">
        <v>0</v>
      </c>
      <c r="F384" s="79">
        <v>0</v>
      </c>
      <c r="G384" s="79">
        <v>0</v>
      </c>
      <c r="H384" s="79">
        <v>0</v>
      </c>
      <c r="I384" s="79">
        <v>0</v>
      </c>
      <c r="J384" s="79">
        <v>0</v>
      </c>
      <c r="K384" s="79">
        <v>0</v>
      </c>
      <c r="L384" s="79">
        <v>0</v>
      </c>
      <c r="M384" s="79">
        <v>0</v>
      </c>
      <c r="N384" s="79">
        <v>0</v>
      </c>
      <c r="O384" s="79">
        <v>0</v>
      </c>
      <c r="P384" s="79">
        <v>0</v>
      </c>
      <c r="Q384" s="79">
        <v>0</v>
      </c>
      <c r="R384" s="79">
        <v>0</v>
      </c>
      <c r="S384" s="79">
        <v>0</v>
      </c>
      <c r="T384" s="79">
        <v>0</v>
      </c>
      <c r="U384" s="79">
        <v>0</v>
      </c>
      <c r="V384" s="79">
        <v>0</v>
      </c>
      <c r="W384" s="79">
        <v>0</v>
      </c>
      <c r="X384" s="79">
        <v>0</v>
      </c>
      <c r="Y384" s="79">
        <v>0</v>
      </c>
      <c r="Z384" s="79">
        <v>0</v>
      </c>
      <c r="AA384" s="79">
        <v>0</v>
      </c>
      <c r="AB384" s="79">
        <v>0</v>
      </c>
      <c r="AC384" s="79">
        <v>0</v>
      </c>
      <c r="AD384" s="79">
        <v>0</v>
      </c>
      <c r="AE384" s="79">
        <v>0</v>
      </c>
      <c r="AF384" s="79">
        <v>0</v>
      </c>
      <c r="AG384" s="79">
        <v>0</v>
      </c>
      <c r="AH384" s="79">
        <v>0</v>
      </c>
      <c r="AI384" s="79">
        <v>0</v>
      </c>
      <c r="AJ384" s="79">
        <v>0</v>
      </c>
      <c r="AK384" s="79">
        <v>0</v>
      </c>
      <c r="AL384" s="79">
        <v>0</v>
      </c>
      <c r="AM384" s="79">
        <f t="shared" si="5"/>
        <v>0</v>
      </c>
      <c r="AP384" s="45"/>
    </row>
    <row r="385" spans="1:42" ht="33" customHeight="1">
      <c r="A385" s="54">
        <v>1337</v>
      </c>
      <c r="B385" s="55" t="s">
        <v>366</v>
      </c>
      <c r="C385" s="80" t="s">
        <v>682</v>
      </c>
      <c r="D385" s="79">
        <v>0</v>
      </c>
      <c r="E385" s="79">
        <v>0</v>
      </c>
      <c r="F385" s="79">
        <v>0</v>
      </c>
      <c r="G385" s="79">
        <v>0</v>
      </c>
      <c r="H385" s="79">
        <v>0</v>
      </c>
      <c r="I385" s="79">
        <v>0</v>
      </c>
      <c r="J385" s="79">
        <v>0</v>
      </c>
      <c r="K385" s="79">
        <v>0</v>
      </c>
      <c r="L385" s="79">
        <v>0</v>
      </c>
      <c r="M385" s="79">
        <v>0</v>
      </c>
      <c r="N385" s="79">
        <v>0</v>
      </c>
      <c r="O385" s="79">
        <v>0</v>
      </c>
      <c r="P385" s="79">
        <v>0</v>
      </c>
      <c r="Q385" s="79">
        <v>0</v>
      </c>
      <c r="R385" s="79">
        <v>0</v>
      </c>
      <c r="S385" s="79">
        <v>0</v>
      </c>
      <c r="T385" s="79">
        <v>0</v>
      </c>
      <c r="U385" s="79">
        <v>0</v>
      </c>
      <c r="V385" s="79">
        <v>0</v>
      </c>
      <c r="W385" s="79">
        <v>0</v>
      </c>
      <c r="X385" s="79">
        <v>0</v>
      </c>
      <c r="Y385" s="79">
        <v>0</v>
      </c>
      <c r="Z385" s="79">
        <v>0</v>
      </c>
      <c r="AA385" s="79">
        <v>0</v>
      </c>
      <c r="AB385" s="79">
        <v>0</v>
      </c>
      <c r="AC385" s="79">
        <v>0</v>
      </c>
      <c r="AD385" s="79">
        <v>0</v>
      </c>
      <c r="AE385" s="79">
        <v>0</v>
      </c>
      <c r="AF385" s="79">
        <v>0</v>
      </c>
      <c r="AG385" s="79">
        <v>0</v>
      </c>
      <c r="AH385" s="79">
        <v>0</v>
      </c>
      <c r="AI385" s="79">
        <v>0</v>
      </c>
      <c r="AJ385" s="79">
        <v>0</v>
      </c>
      <c r="AK385" s="79">
        <v>0</v>
      </c>
      <c r="AL385" s="79">
        <v>0</v>
      </c>
      <c r="AM385" s="79">
        <f t="shared" si="5"/>
        <v>0</v>
      </c>
      <c r="AP385" s="45"/>
    </row>
    <row r="386" spans="1:42" ht="33" customHeight="1">
      <c r="A386" s="54">
        <v>1338</v>
      </c>
      <c r="B386" s="55" t="s">
        <v>367</v>
      </c>
      <c r="C386" s="80" t="s">
        <v>682</v>
      </c>
      <c r="D386" s="79">
        <v>0</v>
      </c>
      <c r="E386" s="79">
        <v>0</v>
      </c>
      <c r="F386" s="79">
        <v>0</v>
      </c>
      <c r="G386" s="79">
        <v>0</v>
      </c>
      <c r="H386" s="79">
        <v>0</v>
      </c>
      <c r="I386" s="79">
        <v>0</v>
      </c>
      <c r="J386" s="79">
        <v>0</v>
      </c>
      <c r="K386" s="79">
        <v>0</v>
      </c>
      <c r="L386" s="79">
        <v>0</v>
      </c>
      <c r="M386" s="79">
        <v>0</v>
      </c>
      <c r="N386" s="79">
        <v>0</v>
      </c>
      <c r="O386" s="79">
        <v>0</v>
      </c>
      <c r="P386" s="79">
        <v>0</v>
      </c>
      <c r="Q386" s="79">
        <v>0</v>
      </c>
      <c r="R386" s="79">
        <v>0</v>
      </c>
      <c r="S386" s="79">
        <v>0</v>
      </c>
      <c r="T386" s="79">
        <v>0</v>
      </c>
      <c r="U386" s="79">
        <v>0</v>
      </c>
      <c r="V386" s="79">
        <v>0</v>
      </c>
      <c r="W386" s="79">
        <v>0</v>
      </c>
      <c r="X386" s="79">
        <v>0</v>
      </c>
      <c r="Y386" s="79">
        <v>0</v>
      </c>
      <c r="Z386" s="79">
        <v>0</v>
      </c>
      <c r="AA386" s="79">
        <v>0</v>
      </c>
      <c r="AB386" s="79">
        <v>0</v>
      </c>
      <c r="AC386" s="79">
        <v>0</v>
      </c>
      <c r="AD386" s="79">
        <v>0</v>
      </c>
      <c r="AE386" s="79">
        <v>0</v>
      </c>
      <c r="AF386" s="79">
        <v>0</v>
      </c>
      <c r="AG386" s="79">
        <v>0</v>
      </c>
      <c r="AH386" s="79">
        <v>0</v>
      </c>
      <c r="AI386" s="79">
        <v>0</v>
      </c>
      <c r="AJ386" s="79">
        <v>0</v>
      </c>
      <c r="AK386" s="79">
        <v>0</v>
      </c>
      <c r="AL386" s="79">
        <v>0</v>
      </c>
      <c r="AM386" s="79">
        <f t="shared" si="5"/>
        <v>0</v>
      </c>
      <c r="AP386" s="45"/>
    </row>
    <row r="387" spans="1:42" ht="33" customHeight="1">
      <c r="A387" s="54">
        <v>1339</v>
      </c>
      <c r="B387" s="55" t="s">
        <v>368</v>
      </c>
      <c r="C387" s="80" t="s">
        <v>682</v>
      </c>
      <c r="D387" s="79">
        <v>0</v>
      </c>
      <c r="E387" s="79">
        <v>0</v>
      </c>
      <c r="F387" s="79">
        <v>0</v>
      </c>
      <c r="G387" s="79">
        <v>0</v>
      </c>
      <c r="H387" s="79">
        <v>0</v>
      </c>
      <c r="I387" s="79">
        <v>0</v>
      </c>
      <c r="J387" s="79">
        <v>0</v>
      </c>
      <c r="K387" s="79">
        <v>0</v>
      </c>
      <c r="L387" s="79">
        <v>0</v>
      </c>
      <c r="M387" s="79">
        <v>0</v>
      </c>
      <c r="N387" s="79">
        <v>0</v>
      </c>
      <c r="O387" s="79">
        <v>0</v>
      </c>
      <c r="P387" s="79">
        <v>0</v>
      </c>
      <c r="Q387" s="79">
        <v>0</v>
      </c>
      <c r="R387" s="79">
        <v>0</v>
      </c>
      <c r="S387" s="79">
        <v>0</v>
      </c>
      <c r="T387" s="79">
        <v>0</v>
      </c>
      <c r="U387" s="79">
        <v>0</v>
      </c>
      <c r="V387" s="79">
        <v>0</v>
      </c>
      <c r="W387" s="79">
        <v>0</v>
      </c>
      <c r="X387" s="79">
        <v>0</v>
      </c>
      <c r="Y387" s="79">
        <v>0</v>
      </c>
      <c r="Z387" s="79">
        <v>0</v>
      </c>
      <c r="AA387" s="79">
        <v>0</v>
      </c>
      <c r="AB387" s="79">
        <v>0</v>
      </c>
      <c r="AC387" s="79">
        <v>0</v>
      </c>
      <c r="AD387" s="79">
        <v>0</v>
      </c>
      <c r="AE387" s="79">
        <v>0</v>
      </c>
      <c r="AF387" s="79">
        <v>0</v>
      </c>
      <c r="AG387" s="79">
        <v>0</v>
      </c>
      <c r="AH387" s="79">
        <v>0</v>
      </c>
      <c r="AI387" s="79">
        <v>0</v>
      </c>
      <c r="AJ387" s="79">
        <v>0</v>
      </c>
      <c r="AK387" s="79">
        <v>0</v>
      </c>
      <c r="AL387" s="79">
        <v>0</v>
      </c>
      <c r="AM387" s="79">
        <f t="shared" si="5"/>
        <v>0</v>
      </c>
      <c r="AP387" s="45"/>
    </row>
    <row r="388" spans="1:42" ht="33" customHeight="1">
      <c r="A388" s="54">
        <v>1340</v>
      </c>
      <c r="B388" s="55" t="s">
        <v>369</v>
      </c>
      <c r="C388" s="80" t="s">
        <v>682</v>
      </c>
      <c r="D388" s="79">
        <v>0</v>
      </c>
      <c r="E388" s="79">
        <v>0</v>
      </c>
      <c r="F388" s="79">
        <v>0</v>
      </c>
      <c r="G388" s="79">
        <v>0</v>
      </c>
      <c r="H388" s="79">
        <v>0</v>
      </c>
      <c r="I388" s="79">
        <v>0</v>
      </c>
      <c r="J388" s="79">
        <v>0</v>
      </c>
      <c r="K388" s="79">
        <v>0</v>
      </c>
      <c r="L388" s="79">
        <v>0</v>
      </c>
      <c r="M388" s="79">
        <v>0</v>
      </c>
      <c r="N388" s="79">
        <v>0</v>
      </c>
      <c r="O388" s="79">
        <v>0</v>
      </c>
      <c r="P388" s="79">
        <v>0</v>
      </c>
      <c r="Q388" s="79">
        <v>0</v>
      </c>
      <c r="R388" s="79">
        <v>0</v>
      </c>
      <c r="S388" s="79">
        <v>0</v>
      </c>
      <c r="T388" s="79">
        <v>0</v>
      </c>
      <c r="U388" s="79">
        <v>0</v>
      </c>
      <c r="V388" s="79">
        <v>0</v>
      </c>
      <c r="W388" s="79">
        <v>0</v>
      </c>
      <c r="X388" s="79">
        <v>0</v>
      </c>
      <c r="Y388" s="79">
        <v>0</v>
      </c>
      <c r="Z388" s="79">
        <v>0</v>
      </c>
      <c r="AA388" s="79">
        <v>0</v>
      </c>
      <c r="AB388" s="79">
        <v>0</v>
      </c>
      <c r="AC388" s="79">
        <v>0</v>
      </c>
      <c r="AD388" s="79">
        <v>0</v>
      </c>
      <c r="AE388" s="79">
        <v>0</v>
      </c>
      <c r="AF388" s="79">
        <v>0</v>
      </c>
      <c r="AG388" s="79">
        <v>0</v>
      </c>
      <c r="AH388" s="79">
        <v>0</v>
      </c>
      <c r="AI388" s="79">
        <v>0</v>
      </c>
      <c r="AJ388" s="79">
        <v>0</v>
      </c>
      <c r="AK388" s="79">
        <v>0</v>
      </c>
      <c r="AL388" s="79">
        <v>0</v>
      </c>
      <c r="AM388" s="79">
        <f t="shared" si="5"/>
        <v>0</v>
      </c>
      <c r="AP388" s="45"/>
    </row>
    <row r="389" spans="1:42" ht="33" customHeight="1">
      <c r="A389" s="54">
        <v>1341</v>
      </c>
      <c r="B389" s="55" t="s">
        <v>370</v>
      </c>
      <c r="C389" s="80" t="s">
        <v>682</v>
      </c>
      <c r="D389" s="79">
        <v>0</v>
      </c>
      <c r="E389" s="79">
        <v>0</v>
      </c>
      <c r="F389" s="79">
        <v>0</v>
      </c>
      <c r="G389" s="79">
        <v>0</v>
      </c>
      <c r="H389" s="79">
        <v>0</v>
      </c>
      <c r="I389" s="79">
        <v>0</v>
      </c>
      <c r="J389" s="79">
        <v>0</v>
      </c>
      <c r="K389" s="79">
        <v>0</v>
      </c>
      <c r="L389" s="79">
        <v>0</v>
      </c>
      <c r="M389" s="79">
        <v>0</v>
      </c>
      <c r="N389" s="79">
        <v>0</v>
      </c>
      <c r="O389" s="79">
        <v>0</v>
      </c>
      <c r="P389" s="79">
        <v>0</v>
      </c>
      <c r="Q389" s="79">
        <v>0</v>
      </c>
      <c r="R389" s="79">
        <v>0</v>
      </c>
      <c r="S389" s="79">
        <v>0</v>
      </c>
      <c r="T389" s="79">
        <v>0</v>
      </c>
      <c r="U389" s="79">
        <v>0</v>
      </c>
      <c r="V389" s="79">
        <v>0</v>
      </c>
      <c r="W389" s="79">
        <v>0</v>
      </c>
      <c r="X389" s="79">
        <v>0</v>
      </c>
      <c r="Y389" s="79">
        <v>0</v>
      </c>
      <c r="Z389" s="79">
        <v>0</v>
      </c>
      <c r="AA389" s="79">
        <v>0</v>
      </c>
      <c r="AB389" s="79">
        <v>0</v>
      </c>
      <c r="AC389" s="79">
        <v>0</v>
      </c>
      <c r="AD389" s="79">
        <v>0</v>
      </c>
      <c r="AE389" s="79">
        <v>0</v>
      </c>
      <c r="AF389" s="79">
        <v>0</v>
      </c>
      <c r="AG389" s="79">
        <v>0</v>
      </c>
      <c r="AH389" s="79">
        <v>0</v>
      </c>
      <c r="AI389" s="79">
        <v>0</v>
      </c>
      <c r="AJ389" s="79">
        <v>0</v>
      </c>
      <c r="AK389" s="79">
        <v>0</v>
      </c>
      <c r="AL389" s="79">
        <v>0</v>
      </c>
      <c r="AM389" s="79">
        <f t="shared" si="5"/>
        <v>0</v>
      </c>
      <c r="AP389" s="45"/>
    </row>
    <row r="390" spans="1:42" ht="33" customHeight="1">
      <c r="A390" s="54">
        <v>1342</v>
      </c>
      <c r="B390" s="55" t="s">
        <v>371</v>
      </c>
      <c r="C390" s="80" t="s">
        <v>682</v>
      </c>
      <c r="D390" s="79">
        <v>0</v>
      </c>
      <c r="E390" s="79">
        <v>0</v>
      </c>
      <c r="F390" s="79">
        <v>0</v>
      </c>
      <c r="G390" s="79">
        <v>0</v>
      </c>
      <c r="H390" s="79">
        <v>0</v>
      </c>
      <c r="I390" s="79">
        <v>0</v>
      </c>
      <c r="J390" s="79">
        <v>0</v>
      </c>
      <c r="K390" s="79">
        <v>0</v>
      </c>
      <c r="L390" s="79">
        <v>0</v>
      </c>
      <c r="M390" s="79">
        <v>0</v>
      </c>
      <c r="N390" s="79">
        <v>0</v>
      </c>
      <c r="O390" s="79">
        <v>0</v>
      </c>
      <c r="P390" s="79">
        <v>0</v>
      </c>
      <c r="Q390" s="79">
        <v>0</v>
      </c>
      <c r="R390" s="79">
        <v>0</v>
      </c>
      <c r="S390" s="79">
        <v>0</v>
      </c>
      <c r="T390" s="79">
        <v>0</v>
      </c>
      <c r="U390" s="79">
        <v>0</v>
      </c>
      <c r="V390" s="79">
        <v>0</v>
      </c>
      <c r="W390" s="79">
        <v>0</v>
      </c>
      <c r="X390" s="79">
        <v>0</v>
      </c>
      <c r="Y390" s="79">
        <v>0</v>
      </c>
      <c r="Z390" s="79">
        <v>0</v>
      </c>
      <c r="AA390" s="79">
        <v>0</v>
      </c>
      <c r="AB390" s="79">
        <v>0</v>
      </c>
      <c r="AC390" s="79">
        <v>0</v>
      </c>
      <c r="AD390" s="79">
        <v>0</v>
      </c>
      <c r="AE390" s="79">
        <v>0</v>
      </c>
      <c r="AF390" s="79">
        <v>0</v>
      </c>
      <c r="AG390" s="79">
        <v>0</v>
      </c>
      <c r="AH390" s="79">
        <v>0</v>
      </c>
      <c r="AI390" s="79">
        <v>0</v>
      </c>
      <c r="AJ390" s="79">
        <v>0</v>
      </c>
      <c r="AK390" s="79">
        <v>0</v>
      </c>
      <c r="AL390" s="79">
        <v>0</v>
      </c>
      <c r="AM390" s="79">
        <f t="shared" si="5"/>
        <v>0</v>
      </c>
      <c r="AP390" s="45"/>
    </row>
    <row r="391" spans="1:42" ht="33" customHeight="1">
      <c r="A391" s="54">
        <v>1343</v>
      </c>
      <c r="B391" s="55" t="s">
        <v>372</v>
      </c>
      <c r="C391" s="80" t="s">
        <v>682</v>
      </c>
      <c r="D391" s="79">
        <v>0</v>
      </c>
      <c r="E391" s="79">
        <v>0</v>
      </c>
      <c r="F391" s="79">
        <v>0</v>
      </c>
      <c r="G391" s="79">
        <v>0</v>
      </c>
      <c r="H391" s="79">
        <v>0</v>
      </c>
      <c r="I391" s="79">
        <v>0</v>
      </c>
      <c r="J391" s="79">
        <v>0</v>
      </c>
      <c r="K391" s="79">
        <v>0</v>
      </c>
      <c r="L391" s="79">
        <v>0</v>
      </c>
      <c r="M391" s="79">
        <v>0</v>
      </c>
      <c r="N391" s="79">
        <v>0</v>
      </c>
      <c r="O391" s="79">
        <v>0</v>
      </c>
      <c r="P391" s="79">
        <v>0</v>
      </c>
      <c r="Q391" s="79">
        <v>0</v>
      </c>
      <c r="R391" s="79">
        <v>0</v>
      </c>
      <c r="S391" s="79">
        <v>0</v>
      </c>
      <c r="T391" s="79">
        <v>0</v>
      </c>
      <c r="U391" s="79">
        <v>0</v>
      </c>
      <c r="V391" s="79">
        <v>0</v>
      </c>
      <c r="W391" s="79">
        <v>0</v>
      </c>
      <c r="X391" s="79">
        <v>0</v>
      </c>
      <c r="Y391" s="79">
        <v>0</v>
      </c>
      <c r="Z391" s="79">
        <v>0</v>
      </c>
      <c r="AA391" s="79">
        <v>0</v>
      </c>
      <c r="AB391" s="79">
        <v>0</v>
      </c>
      <c r="AC391" s="79">
        <v>0</v>
      </c>
      <c r="AD391" s="79">
        <v>0</v>
      </c>
      <c r="AE391" s="79">
        <v>0</v>
      </c>
      <c r="AF391" s="79">
        <v>0</v>
      </c>
      <c r="AG391" s="79">
        <v>0</v>
      </c>
      <c r="AH391" s="79">
        <v>0</v>
      </c>
      <c r="AI391" s="79">
        <v>0</v>
      </c>
      <c r="AJ391" s="79">
        <v>0</v>
      </c>
      <c r="AK391" s="79">
        <v>0</v>
      </c>
      <c r="AL391" s="79">
        <v>0</v>
      </c>
      <c r="AM391" s="79">
        <f t="shared" si="5"/>
        <v>0</v>
      </c>
      <c r="AP391" s="45"/>
    </row>
    <row r="392" spans="1:42" ht="33" customHeight="1">
      <c r="A392" s="54">
        <v>1344</v>
      </c>
      <c r="B392" s="55" t="s">
        <v>373</v>
      </c>
      <c r="C392" s="80" t="s">
        <v>682</v>
      </c>
      <c r="D392" s="79">
        <v>0</v>
      </c>
      <c r="E392" s="79">
        <v>0</v>
      </c>
      <c r="F392" s="79">
        <v>0</v>
      </c>
      <c r="G392" s="79">
        <v>0</v>
      </c>
      <c r="H392" s="79">
        <v>0</v>
      </c>
      <c r="I392" s="79">
        <v>0</v>
      </c>
      <c r="J392" s="79">
        <v>0</v>
      </c>
      <c r="K392" s="79">
        <v>0</v>
      </c>
      <c r="L392" s="79">
        <v>0</v>
      </c>
      <c r="M392" s="79">
        <v>0</v>
      </c>
      <c r="N392" s="79">
        <v>0</v>
      </c>
      <c r="O392" s="79">
        <v>0</v>
      </c>
      <c r="P392" s="79">
        <v>0</v>
      </c>
      <c r="Q392" s="79">
        <v>0</v>
      </c>
      <c r="R392" s="79">
        <v>0</v>
      </c>
      <c r="S392" s="79">
        <v>0</v>
      </c>
      <c r="T392" s="79">
        <v>0</v>
      </c>
      <c r="U392" s="79">
        <v>0</v>
      </c>
      <c r="V392" s="79">
        <v>0</v>
      </c>
      <c r="W392" s="79">
        <v>0</v>
      </c>
      <c r="X392" s="79">
        <v>0</v>
      </c>
      <c r="Y392" s="79">
        <v>0</v>
      </c>
      <c r="Z392" s="79">
        <v>0</v>
      </c>
      <c r="AA392" s="79">
        <v>0</v>
      </c>
      <c r="AB392" s="79">
        <v>0</v>
      </c>
      <c r="AC392" s="79">
        <v>0</v>
      </c>
      <c r="AD392" s="79">
        <v>0</v>
      </c>
      <c r="AE392" s="79">
        <v>0</v>
      </c>
      <c r="AF392" s="79">
        <v>0</v>
      </c>
      <c r="AG392" s="79">
        <v>0</v>
      </c>
      <c r="AH392" s="79">
        <v>0</v>
      </c>
      <c r="AI392" s="79">
        <v>0</v>
      </c>
      <c r="AJ392" s="79">
        <v>0</v>
      </c>
      <c r="AK392" s="79">
        <v>0</v>
      </c>
      <c r="AL392" s="79">
        <v>0</v>
      </c>
      <c r="AM392" s="79">
        <f t="shared" si="5"/>
        <v>0</v>
      </c>
      <c r="AP392" s="45"/>
    </row>
    <row r="393" spans="1:42" ht="33" customHeight="1">
      <c r="A393" s="54">
        <v>1345</v>
      </c>
      <c r="B393" s="55" t="s">
        <v>374</v>
      </c>
      <c r="C393" s="80" t="s">
        <v>682</v>
      </c>
      <c r="D393" s="79">
        <v>0</v>
      </c>
      <c r="E393" s="79">
        <v>0</v>
      </c>
      <c r="F393" s="79">
        <v>0</v>
      </c>
      <c r="G393" s="79">
        <v>0</v>
      </c>
      <c r="H393" s="79">
        <v>0</v>
      </c>
      <c r="I393" s="79">
        <v>0</v>
      </c>
      <c r="J393" s="79">
        <v>0</v>
      </c>
      <c r="K393" s="79">
        <v>0</v>
      </c>
      <c r="L393" s="79">
        <v>0</v>
      </c>
      <c r="M393" s="79">
        <v>0</v>
      </c>
      <c r="N393" s="79">
        <v>0</v>
      </c>
      <c r="O393" s="79">
        <v>0</v>
      </c>
      <c r="P393" s="79">
        <v>0</v>
      </c>
      <c r="Q393" s="79">
        <v>0</v>
      </c>
      <c r="R393" s="79">
        <v>0</v>
      </c>
      <c r="S393" s="79">
        <v>0</v>
      </c>
      <c r="T393" s="79">
        <v>0</v>
      </c>
      <c r="U393" s="79">
        <v>0</v>
      </c>
      <c r="V393" s="79">
        <v>0</v>
      </c>
      <c r="W393" s="79">
        <v>0</v>
      </c>
      <c r="X393" s="79">
        <v>0</v>
      </c>
      <c r="Y393" s="79">
        <v>0</v>
      </c>
      <c r="Z393" s="79">
        <v>0</v>
      </c>
      <c r="AA393" s="79">
        <v>0</v>
      </c>
      <c r="AB393" s="79">
        <v>0</v>
      </c>
      <c r="AC393" s="79">
        <v>0</v>
      </c>
      <c r="AD393" s="79">
        <v>0</v>
      </c>
      <c r="AE393" s="79">
        <v>0</v>
      </c>
      <c r="AF393" s="79">
        <v>0</v>
      </c>
      <c r="AG393" s="79">
        <v>0</v>
      </c>
      <c r="AH393" s="79">
        <v>0</v>
      </c>
      <c r="AI393" s="79">
        <v>0</v>
      </c>
      <c r="AJ393" s="79">
        <v>0</v>
      </c>
      <c r="AK393" s="79">
        <v>0</v>
      </c>
      <c r="AL393" s="79">
        <v>0</v>
      </c>
      <c r="AM393" s="79">
        <f t="shared" si="5"/>
        <v>0</v>
      </c>
      <c r="AP393" s="45"/>
    </row>
    <row r="394" spans="1:42" ht="33" customHeight="1">
      <c r="A394" s="54">
        <v>1346</v>
      </c>
      <c r="B394" s="55" t="s">
        <v>375</v>
      </c>
      <c r="C394" s="80" t="s">
        <v>682</v>
      </c>
      <c r="D394" s="79">
        <v>0</v>
      </c>
      <c r="E394" s="79">
        <v>0</v>
      </c>
      <c r="F394" s="79">
        <v>0</v>
      </c>
      <c r="G394" s="79">
        <v>0</v>
      </c>
      <c r="H394" s="79">
        <v>0</v>
      </c>
      <c r="I394" s="79">
        <v>0</v>
      </c>
      <c r="J394" s="79">
        <v>0</v>
      </c>
      <c r="K394" s="79">
        <v>0</v>
      </c>
      <c r="L394" s="79">
        <v>0</v>
      </c>
      <c r="M394" s="79">
        <v>0</v>
      </c>
      <c r="N394" s="79">
        <v>0</v>
      </c>
      <c r="O394" s="79">
        <v>0</v>
      </c>
      <c r="P394" s="79">
        <v>0</v>
      </c>
      <c r="Q394" s="79">
        <v>0</v>
      </c>
      <c r="R394" s="79">
        <v>0</v>
      </c>
      <c r="S394" s="79">
        <v>0</v>
      </c>
      <c r="T394" s="79">
        <v>0</v>
      </c>
      <c r="U394" s="79">
        <v>0</v>
      </c>
      <c r="V394" s="79">
        <v>0</v>
      </c>
      <c r="W394" s="79">
        <v>0</v>
      </c>
      <c r="X394" s="79">
        <v>0</v>
      </c>
      <c r="Y394" s="79">
        <v>0</v>
      </c>
      <c r="Z394" s="79">
        <v>0</v>
      </c>
      <c r="AA394" s="79">
        <v>0</v>
      </c>
      <c r="AB394" s="79">
        <v>0</v>
      </c>
      <c r="AC394" s="79">
        <v>0</v>
      </c>
      <c r="AD394" s="79">
        <v>0</v>
      </c>
      <c r="AE394" s="79">
        <v>0</v>
      </c>
      <c r="AF394" s="79">
        <v>0</v>
      </c>
      <c r="AG394" s="79">
        <v>0</v>
      </c>
      <c r="AH394" s="79">
        <v>0</v>
      </c>
      <c r="AI394" s="79">
        <v>0</v>
      </c>
      <c r="AJ394" s="79">
        <v>0</v>
      </c>
      <c r="AK394" s="79">
        <v>0</v>
      </c>
      <c r="AL394" s="79">
        <v>0</v>
      </c>
      <c r="AM394" s="79">
        <f t="shared" si="5"/>
        <v>0</v>
      </c>
      <c r="AP394" s="45"/>
    </row>
    <row r="395" spans="1:42" ht="33" customHeight="1">
      <c r="A395" s="54">
        <v>1347</v>
      </c>
      <c r="B395" s="55" t="s">
        <v>376</v>
      </c>
      <c r="C395" s="80" t="s">
        <v>682</v>
      </c>
      <c r="D395" s="79">
        <v>0</v>
      </c>
      <c r="E395" s="79">
        <v>0</v>
      </c>
      <c r="F395" s="79">
        <v>0</v>
      </c>
      <c r="G395" s="79">
        <v>0</v>
      </c>
      <c r="H395" s="79">
        <v>0</v>
      </c>
      <c r="I395" s="79">
        <v>0</v>
      </c>
      <c r="J395" s="79">
        <v>0</v>
      </c>
      <c r="K395" s="79">
        <v>0</v>
      </c>
      <c r="L395" s="79">
        <v>0</v>
      </c>
      <c r="M395" s="79">
        <v>0</v>
      </c>
      <c r="N395" s="79">
        <v>0</v>
      </c>
      <c r="O395" s="79">
        <v>0</v>
      </c>
      <c r="P395" s="79">
        <v>0</v>
      </c>
      <c r="Q395" s="79">
        <v>0</v>
      </c>
      <c r="R395" s="79">
        <v>0</v>
      </c>
      <c r="S395" s="79">
        <v>0</v>
      </c>
      <c r="T395" s="79">
        <v>0</v>
      </c>
      <c r="U395" s="79">
        <v>0</v>
      </c>
      <c r="V395" s="79">
        <v>0</v>
      </c>
      <c r="W395" s="79">
        <v>0</v>
      </c>
      <c r="X395" s="79">
        <v>0</v>
      </c>
      <c r="Y395" s="79">
        <v>0</v>
      </c>
      <c r="Z395" s="79">
        <v>0</v>
      </c>
      <c r="AA395" s="79">
        <v>0</v>
      </c>
      <c r="AB395" s="79">
        <v>0</v>
      </c>
      <c r="AC395" s="79">
        <v>0</v>
      </c>
      <c r="AD395" s="79">
        <v>0</v>
      </c>
      <c r="AE395" s="79">
        <v>0</v>
      </c>
      <c r="AF395" s="79">
        <v>0</v>
      </c>
      <c r="AG395" s="79">
        <v>0</v>
      </c>
      <c r="AH395" s="79">
        <v>0</v>
      </c>
      <c r="AI395" s="79">
        <v>0</v>
      </c>
      <c r="AJ395" s="79">
        <v>0</v>
      </c>
      <c r="AK395" s="79">
        <v>0</v>
      </c>
      <c r="AL395" s="79">
        <v>0</v>
      </c>
      <c r="AM395" s="79">
        <f t="shared" ref="AM395:AM458" si="6">SUM(D395:AL395)</f>
        <v>0</v>
      </c>
      <c r="AP395" s="45"/>
    </row>
    <row r="396" spans="1:42" ht="33" customHeight="1">
      <c r="A396" s="54">
        <v>1401</v>
      </c>
      <c r="B396" s="55" t="s">
        <v>377</v>
      </c>
      <c r="C396" s="80" t="s">
        <v>682</v>
      </c>
      <c r="D396" s="79">
        <v>0</v>
      </c>
      <c r="E396" s="79">
        <v>0</v>
      </c>
      <c r="F396" s="79">
        <v>0</v>
      </c>
      <c r="G396" s="79">
        <v>0</v>
      </c>
      <c r="H396" s="79">
        <v>0</v>
      </c>
      <c r="I396" s="79">
        <v>0</v>
      </c>
      <c r="J396" s="79">
        <v>0</v>
      </c>
      <c r="K396" s="79">
        <v>0</v>
      </c>
      <c r="L396" s="79">
        <v>0</v>
      </c>
      <c r="M396" s="79">
        <v>0</v>
      </c>
      <c r="N396" s="79">
        <v>0</v>
      </c>
      <c r="O396" s="79">
        <v>0</v>
      </c>
      <c r="P396" s="79">
        <v>0</v>
      </c>
      <c r="Q396" s="79">
        <v>0</v>
      </c>
      <c r="R396" s="79">
        <v>0</v>
      </c>
      <c r="S396" s="79">
        <v>0</v>
      </c>
      <c r="T396" s="79">
        <v>0</v>
      </c>
      <c r="U396" s="79">
        <v>0</v>
      </c>
      <c r="V396" s="79">
        <v>0</v>
      </c>
      <c r="W396" s="79">
        <v>0</v>
      </c>
      <c r="X396" s="79">
        <v>0</v>
      </c>
      <c r="Y396" s="79">
        <v>0</v>
      </c>
      <c r="Z396" s="79">
        <v>0</v>
      </c>
      <c r="AA396" s="79">
        <v>0</v>
      </c>
      <c r="AB396" s="79">
        <v>0</v>
      </c>
      <c r="AC396" s="79">
        <v>0</v>
      </c>
      <c r="AD396" s="79">
        <v>0</v>
      </c>
      <c r="AE396" s="79">
        <v>0</v>
      </c>
      <c r="AF396" s="79">
        <v>0</v>
      </c>
      <c r="AG396" s="79">
        <v>0</v>
      </c>
      <c r="AH396" s="79">
        <v>0</v>
      </c>
      <c r="AI396" s="79">
        <v>0</v>
      </c>
      <c r="AJ396" s="79">
        <v>0</v>
      </c>
      <c r="AK396" s="79">
        <v>0</v>
      </c>
      <c r="AL396" s="79">
        <v>0</v>
      </c>
      <c r="AM396" s="79">
        <f t="shared" si="6"/>
        <v>0</v>
      </c>
      <c r="AP396" s="45"/>
    </row>
    <row r="397" spans="1:42" ht="33" customHeight="1">
      <c r="A397" s="54">
        <v>1402</v>
      </c>
      <c r="B397" s="55" t="s">
        <v>378</v>
      </c>
      <c r="C397" s="80" t="s">
        <v>682</v>
      </c>
      <c r="D397" s="79">
        <v>0</v>
      </c>
      <c r="E397" s="79">
        <v>0</v>
      </c>
      <c r="F397" s="79">
        <v>0</v>
      </c>
      <c r="G397" s="79">
        <v>0</v>
      </c>
      <c r="H397" s="79">
        <v>0</v>
      </c>
      <c r="I397" s="79">
        <v>0</v>
      </c>
      <c r="J397" s="79">
        <v>0</v>
      </c>
      <c r="K397" s="79">
        <v>0</v>
      </c>
      <c r="L397" s="79">
        <v>0</v>
      </c>
      <c r="M397" s="79">
        <v>0</v>
      </c>
      <c r="N397" s="79">
        <v>0</v>
      </c>
      <c r="O397" s="79">
        <v>0</v>
      </c>
      <c r="P397" s="79">
        <v>0</v>
      </c>
      <c r="Q397" s="79">
        <v>0</v>
      </c>
      <c r="R397" s="79">
        <v>0</v>
      </c>
      <c r="S397" s="79">
        <v>0</v>
      </c>
      <c r="T397" s="79">
        <v>0</v>
      </c>
      <c r="U397" s="79">
        <v>0</v>
      </c>
      <c r="V397" s="79">
        <v>0</v>
      </c>
      <c r="W397" s="79">
        <v>0</v>
      </c>
      <c r="X397" s="79">
        <v>0</v>
      </c>
      <c r="Y397" s="79">
        <v>0</v>
      </c>
      <c r="Z397" s="79">
        <v>0</v>
      </c>
      <c r="AA397" s="79">
        <v>0</v>
      </c>
      <c r="AB397" s="79">
        <v>0</v>
      </c>
      <c r="AC397" s="79">
        <v>0</v>
      </c>
      <c r="AD397" s="79">
        <v>0</v>
      </c>
      <c r="AE397" s="79">
        <v>0</v>
      </c>
      <c r="AF397" s="79">
        <v>0</v>
      </c>
      <c r="AG397" s="79">
        <v>0</v>
      </c>
      <c r="AH397" s="79">
        <v>0</v>
      </c>
      <c r="AI397" s="79">
        <v>0</v>
      </c>
      <c r="AJ397" s="79">
        <v>0</v>
      </c>
      <c r="AK397" s="79">
        <v>0</v>
      </c>
      <c r="AL397" s="79">
        <v>0</v>
      </c>
      <c r="AM397" s="79">
        <f t="shared" si="6"/>
        <v>0</v>
      </c>
      <c r="AP397" s="45"/>
    </row>
    <row r="398" spans="1:42" ht="33" customHeight="1">
      <c r="A398" s="54">
        <v>1403</v>
      </c>
      <c r="B398" s="55" t="s">
        <v>1393</v>
      </c>
      <c r="C398" s="80" t="s">
        <v>682</v>
      </c>
      <c r="D398" s="79">
        <v>0</v>
      </c>
      <c r="E398" s="79">
        <v>0</v>
      </c>
      <c r="F398" s="79">
        <v>0</v>
      </c>
      <c r="G398" s="79">
        <v>0</v>
      </c>
      <c r="H398" s="79">
        <v>0</v>
      </c>
      <c r="I398" s="79">
        <v>0</v>
      </c>
      <c r="J398" s="79">
        <v>0</v>
      </c>
      <c r="K398" s="79">
        <v>0</v>
      </c>
      <c r="L398" s="79">
        <v>0</v>
      </c>
      <c r="M398" s="79">
        <v>0</v>
      </c>
      <c r="N398" s="79">
        <v>0</v>
      </c>
      <c r="O398" s="79">
        <v>0</v>
      </c>
      <c r="P398" s="79">
        <v>0</v>
      </c>
      <c r="Q398" s="79">
        <v>0</v>
      </c>
      <c r="R398" s="79">
        <v>0</v>
      </c>
      <c r="S398" s="79">
        <v>0</v>
      </c>
      <c r="T398" s="79">
        <v>0</v>
      </c>
      <c r="U398" s="79">
        <v>0</v>
      </c>
      <c r="V398" s="79">
        <v>0</v>
      </c>
      <c r="W398" s="79">
        <v>0</v>
      </c>
      <c r="X398" s="79">
        <v>0</v>
      </c>
      <c r="Y398" s="79">
        <v>0</v>
      </c>
      <c r="Z398" s="79">
        <v>0</v>
      </c>
      <c r="AA398" s="79">
        <v>0</v>
      </c>
      <c r="AB398" s="79">
        <v>0</v>
      </c>
      <c r="AC398" s="79">
        <v>0</v>
      </c>
      <c r="AD398" s="79">
        <v>0</v>
      </c>
      <c r="AE398" s="79">
        <v>0</v>
      </c>
      <c r="AF398" s="79">
        <v>0</v>
      </c>
      <c r="AG398" s="79">
        <v>0</v>
      </c>
      <c r="AH398" s="79">
        <v>0</v>
      </c>
      <c r="AI398" s="79">
        <v>0</v>
      </c>
      <c r="AJ398" s="79">
        <v>0</v>
      </c>
      <c r="AK398" s="79">
        <v>0</v>
      </c>
      <c r="AL398" s="79">
        <v>0</v>
      </c>
      <c r="AM398" s="79">
        <f t="shared" si="6"/>
        <v>0</v>
      </c>
      <c r="AP398" s="45"/>
    </row>
    <row r="399" spans="1:42" ht="33" customHeight="1">
      <c r="A399" s="54">
        <v>1404</v>
      </c>
      <c r="B399" s="55" t="s">
        <v>379</v>
      </c>
      <c r="C399" s="80" t="s">
        <v>682</v>
      </c>
      <c r="D399" s="79">
        <v>0</v>
      </c>
      <c r="E399" s="79">
        <v>0</v>
      </c>
      <c r="F399" s="79">
        <v>0</v>
      </c>
      <c r="G399" s="79">
        <v>0</v>
      </c>
      <c r="H399" s="79">
        <v>0</v>
      </c>
      <c r="I399" s="79">
        <v>0</v>
      </c>
      <c r="J399" s="79">
        <v>0</v>
      </c>
      <c r="K399" s="79">
        <v>0</v>
      </c>
      <c r="L399" s="79">
        <v>0</v>
      </c>
      <c r="M399" s="79">
        <v>0</v>
      </c>
      <c r="N399" s="79">
        <v>0</v>
      </c>
      <c r="O399" s="79">
        <v>0</v>
      </c>
      <c r="P399" s="79">
        <v>0</v>
      </c>
      <c r="Q399" s="79">
        <v>0</v>
      </c>
      <c r="R399" s="79">
        <v>0</v>
      </c>
      <c r="S399" s="79">
        <v>0</v>
      </c>
      <c r="T399" s="79">
        <v>0</v>
      </c>
      <c r="U399" s="79">
        <v>0</v>
      </c>
      <c r="V399" s="79">
        <v>0</v>
      </c>
      <c r="W399" s="79">
        <v>0</v>
      </c>
      <c r="X399" s="79">
        <v>0</v>
      </c>
      <c r="Y399" s="79">
        <v>0</v>
      </c>
      <c r="Z399" s="79">
        <v>0</v>
      </c>
      <c r="AA399" s="79">
        <v>0</v>
      </c>
      <c r="AB399" s="79">
        <v>0</v>
      </c>
      <c r="AC399" s="79">
        <v>0</v>
      </c>
      <c r="AD399" s="79">
        <v>0</v>
      </c>
      <c r="AE399" s="79">
        <v>0</v>
      </c>
      <c r="AF399" s="79">
        <v>0</v>
      </c>
      <c r="AG399" s="79">
        <v>0</v>
      </c>
      <c r="AH399" s="79">
        <v>0</v>
      </c>
      <c r="AI399" s="79">
        <v>0</v>
      </c>
      <c r="AJ399" s="79">
        <v>0</v>
      </c>
      <c r="AK399" s="79">
        <v>0</v>
      </c>
      <c r="AL399" s="79">
        <v>0</v>
      </c>
      <c r="AM399" s="79">
        <f t="shared" si="6"/>
        <v>0</v>
      </c>
      <c r="AP399" s="45"/>
    </row>
    <row r="400" spans="1:42" ht="33" customHeight="1">
      <c r="A400" s="54">
        <v>1405</v>
      </c>
      <c r="B400" s="55" t="s">
        <v>380</v>
      </c>
      <c r="C400" s="80" t="s">
        <v>682</v>
      </c>
      <c r="D400" s="79">
        <v>0</v>
      </c>
      <c r="E400" s="79">
        <v>0</v>
      </c>
      <c r="F400" s="79">
        <v>0</v>
      </c>
      <c r="G400" s="79">
        <v>0</v>
      </c>
      <c r="H400" s="79">
        <v>0</v>
      </c>
      <c r="I400" s="79">
        <v>0</v>
      </c>
      <c r="J400" s="79">
        <v>0</v>
      </c>
      <c r="K400" s="79">
        <v>0</v>
      </c>
      <c r="L400" s="79">
        <v>0</v>
      </c>
      <c r="M400" s="79">
        <v>0</v>
      </c>
      <c r="N400" s="79">
        <v>0</v>
      </c>
      <c r="O400" s="79">
        <v>0</v>
      </c>
      <c r="P400" s="79">
        <v>0</v>
      </c>
      <c r="Q400" s="79">
        <v>0</v>
      </c>
      <c r="R400" s="79">
        <v>0</v>
      </c>
      <c r="S400" s="79">
        <v>0</v>
      </c>
      <c r="T400" s="79">
        <v>0</v>
      </c>
      <c r="U400" s="79">
        <v>0</v>
      </c>
      <c r="V400" s="79">
        <v>0</v>
      </c>
      <c r="W400" s="79">
        <v>0</v>
      </c>
      <c r="X400" s="79">
        <v>0</v>
      </c>
      <c r="Y400" s="79">
        <v>0</v>
      </c>
      <c r="Z400" s="79">
        <v>0</v>
      </c>
      <c r="AA400" s="79">
        <v>0</v>
      </c>
      <c r="AB400" s="79">
        <v>0</v>
      </c>
      <c r="AC400" s="79">
        <v>0</v>
      </c>
      <c r="AD400" s="79">
        <v>0</v>
      </c>
      <c r="AE400" s="79">
        <v>0</v>
      </c>
      <c r="AF400" s="79">
        <v>0</v>
      </c>
      <c r="AG400" s="79">
        <v>0</v>
      </c>
      <c r="AH400" s="79">
        <v>0</v>
      </c>
      <c r="AI400" s="79">
        <v>0</v>
      </c>
      <c r="AJ400" s="79">
        <v>0</v>
      </c>
      <c r="AK400" s="79">
        <v>0</v>
      </c>
      <c r="AL400" s="79">
        <v>0</v>
      </c>
      <c r="AM400" s="79">
        <f t="shared" si="6"/>
        <v>0</v>
      </c>
      <c r="AP400" s="45"/>
    </row>
    <row r="401" spans="1:42" ht="33" customHeight="1">
      <c r="A401" s="54">
        <v>1406</v>
      </c>
      <c r="B401" s="55" t="s">
        <v>381</v>
      </c>
      <c r="C401" s="80" t="s">
        <v>682</v>
      </c>
      <c r="D401" s="79">
        <v>0</v>
      </c>
      <c r="E401" s="79">
        <v>0</v>
      </c>
      <c r="F401" s="79">
        <v>0</v>
      </c>
      <c r="G401" s="79">
        <v>0</v>
      </c>
      <c r="H401" s="79">
        <v>0</v>
      </c>
      <c r="I401" s="79">
        <v>0</v>
      </c>
      <c r="J401" s="79">
        <v>0</v>
      </c>
      <c r="K401" s="79">
        <v>0</v>
      </c>
      <c r="L401" s="79">
        <v>0</v>
      </c>
      <c r="M401" s="79">
        <v>0</v>
      </c>
      <c r="N401" s="79">
        <v>0</v>
      </c>
      <c r="O401" s="79">
        <v>0</v>
      </c>
      <c r="P401" s="79">
        <v>0</v>
      </c>
      <c r="Q401" s="79">
        <v>0</v>
      </c>
      <c r="R401" s="79">
        <v>0</v>
      </c>
      <c r="S401" s="79">
        <v>0</v>
      </c>
      <c r="T401" s="79">
        <v>0</v>
      </c>
      <c r="U401" s="79">
        <v>0</v>
      </c>
      <c r="V401" s="79">
        <v>0</v>
      </c>
      <c r="W401" s="79">
        <v>0</v>
      </c>
      <c r="X401" s="79">
        <v>0</v>
      </c>
      <c r="Y401" s="79">
        <v>0</v>
      </c>
      <c r="Z401" s="79">
        <v>0</v>
      </c>
      <c r="AA401" s="79">
        <v>0</v>
      </c>
      <c r="AB401" s="79">
        <v>0</v>
      </c>
      <c r="AC401" s="79">
        <v>0</v>
      </c>
      <c r="AD401" s="79">
        <v>0</v>
      </c>
      <c r="AE401" s="79">
        <v>0</v>
      </c>
      <c r="AF401" s="79">
        <v>0</v>
      </c>
      <c r="AG401" s="79">
        <v>0</v>
      </c>
      <c r="AH401" s="79">
        <v>0</v>
      </c>
      <c r="AI401" s="79">
        <v>0</v>
      </c>
      <c r="AJ401" s="79">
        <v>0</v>
      </c>
      <c r="AK401" s="79">
        <v>0</v>
      </c>
      <c r="AL401" s="79">
        <v>0</v>
      </c>
      <c r="AM401" s="79">
        <f t="shared" si="6"/>
        <v>0</v>
      </c>
      <c r="AP401" s="45"/>
    </row>
    <row r="402" spans="1:42" ht="33" customHeight="1">
      <c r="A402" s="54">
        <v>1407</v>
      </c>
      <c r="B402" s="55" t="s">
        <v>382</v>
      </c>
      <c r="C402" s="80" t="s">
        <v>682</v>
      </c>
      <c r="D402" s="79">
        <v>0</v>
      </c>
      <c r="E402" s="79">
        <v>0</v>
      </c>
      <c r="F402" s="79">
        <v>0</v>
      </c>
      <c r="G402" s="79">
        <v>0</v>
      </c>
      <c r="H402" s="79">
        <v>0</v>
      </c>
      <c r="I402" s="79">
        <v>0</v>
      </c>
      <c r="J402" s="79">
        <v>0</v>
      </c>
      <c r="K402" s="79">
        <v>0</v>
      </c>
      <c r="L402" s="79">
        <v>0</v>
      </c>
      <c r="M402" s="79">
        <v>0</v>
      </c>
      <c r="N402" s="79">
        <v>0</v>
      </c>
      <c r="O402" s="79">
        <v>0</v>
      </c>
      <c r="P402" s="79">
        <v>0</v>
      </c>
      <c r="Q402" s="79">
        <v>0</v>
      </c>
      <c r="R402" s="79">
        <v>0</v>
      </c>
      <c r="S402" s="79">
        <v>0</v>
      </c>
      <c r="T402" s="79">
        <v>0</v>
      </c>
      <c r="U402" s="79">
        <v>0</v>
      </c>
      <c r="V402" s="79">
        <v>0</v>
      </c>
      <c r="W402" s="79">
        <v>0</v>
      </c>
      <c r="X402" s="79">
        <v>0</v>
      </c>
      <c r="Y402" s="79">
        <v>0</v>
      </c>
      <c r="Z402" s="79">
        <v>0</v>
      </c>
      <c r="AA402" s="79">
        <v>0</v>
      </c>
      <c r="AB402" s="79">
        <v>0</v>
      </c>
      <c r="AC402" s="79">
        <v>0</v>
      </c>
      <c r="AD402" s="79">
        <v>0</v>
      </c>
      <c r="AE402" s="79">
        <v>0</v>
      </c>
      <c r="AF402" s="79">
        <v>0</v>
      </c>
      <c r="AG402" s="79">
        <v>0</v>
      </c>
      <c r="AH402" s="79">
        <v>0</v>
      </c>
      <c r="AI402" s="79">
        <v>0</v>
      </c>
      <c r="AJ402" s="79">
        <v>0</v>
      </c>
      <c r="AK402" s="79">
        <v>0</v>
      </c>
      <c r="AL402" s="79">
        <v>0</v>
      </c>
      <c r="AM402" s="79">
        <f t="shared" si="6"/>
        <v>0</v>
      </c>
      <c r="AP402" s="45"/>
    </row>
    <row r="403" spans="1:42" ht="33" customHeight="1">
      <c r="A403" s="54">
        <v>1408</v>
      </c>
      <c r="B403" s="55" t="s">
        <v>383</v>
      </c>
      <c r="C403" s="80" t="s">
        <v>682</v>
      </c>
      <c r="D403" s="79">
        <v>0</v>
      </c>
      <c r="E403" s="79">
        <v>0</v>
      </c>
      <c r="F403" s="79">
        <v>0</v>
      </c>
      <c r="G403" s="79">
        <v>0</v>
      </c>
      <c r="H403" s="79">
        <v>0</v>
      </c>
      <c r="I403" s="79">
        <v>0</v>
      </c>
      <c r="J403" s="79">
        <v>0</v>
      </c>
      <c r="K403" s="79">
        <v>0</v>
      </c>
      <c r="L403" s="79">
        <v>0</v>
      </c>
      <c r="M403" s="79">
        <v>0</v>
      </c>
      <c r="N403" s="79">
        <v>0</v>
      </c>
      <c r="O403" s="79">
        <v>0</v>
      </c>
      <c r="P403" s="79">
        <v>0</v>
      </c>
      <c r="Q403" s="79">
        <v>0</v>
      </c>
      <c r="R403" s="79">
        <v>0</v>
      </c>
      <c r="S403" s="79">
        <v>0</v>
      </c>
      <c r="T403" s="79">
        <v>0</v>
      </c>
      <c r="U403" s="79">
        <v>0</v>
      </c>
      <c r="V403" s="79">
        <v>0</v>
      </c>
      <c r="W403" s="79">
        <v>0</v>
      </c>
      <c r="X403" s="79">
        <v>0</v>
      </c>
      <c r="Y403" s="79">
        <v>0</v>
      </c>
      <c r="Z403" s="79">
        <v>0</v>
      </c>
      <c r="AA403" s="79">
        <v>0</v>
      </c>
      <c r="AB403" s="79">
        <v>0</v>
      </c>
      <c r="AC403" s="79">
        <v>0</v>
      </c>
      <c r="AD403" s="79">
        <v>0</v>
      </c>
      <c r="AE403" s="79">
        <v>0</v>
      </c>
      <c r="AF403" s="79">
        <v>0</v>
      </c>
      <c r="AG403" s="79">
        <v>0</v>
      </c>
      <c r="AH403" s="79">
        <v>0</v>
      </c>
      <c r="AI403" s="79">
        <v>0</v>
      </c>
      <c r="AJ403" s="79">
        <v>0</v>
      </c>
      <c r="AK403" s="79">
        <v>0</v>
      </c>
      <c r="AL403" s="79">
        <v>0</v>
      </c>
      <c r="AM403" s="79">
        <f t="shared" si="6"/>
        <v>0</v>
      </c>
      <c r="AP403" s="45"/>
    </row>
    <row r="404" spans="1:42" ht="33" customHeight="1">
      <c r="A404" s="54">
        <v>1409</v>
      </c>
      <c r="B404" s="55" t="s">
        <v>384</v>
      </c>
      <c r="C404" s="80" t="s">
        <v>682</v>
      </c>
      <c r="D404" s="79">
        <v>0</v>
      </c>
      <c r="E404" s="79">
        <v>0</v>
      </c>
      <c r="F404" s="79">
        <v>0</v>
      </c>
      <c r="G404" s="79">
        <v>0</v>
      </c>
      <c r="H404" s="79">
        <v>0</v>
      </c>
      <c r="I404" s="79">
        <v>0</v>
      </c>
      <c r="J404" s="79">
        <v>0</v>
      </c>
      <c r="K404" s="79">
        <v>0</v>
      </c>
      <c r="L404" s="79">
        <v>0</v>
      </c>
      <c r="M404" s="79">
        <v>0</v>
      </c>
      <c r="N404" s="79">
        <v>0</v>
      </c>
      <c r="O404" s="79">
        <v>0</v>
      </c>
      <c r="P404" s="79">
        <v>0</v>
      </c>
      <c r="Q404" s="79">
        <v>0</v>
      </c>
      <c r="R404" s="79">
        <v>0</v>
      </c>
      <c r="S404" s="79">
        <v>0</v>
      </c>
      <c r="T404" s="79">
        <v>0</v>
      </c>
      <c r="U404" s="79">
        <v>0</v>
      </c>
      <c r="V404" s="79">
        <v>0</v>
      </c>
      <c r="W404" s="79">
        <v>0</v>
      </c>
      <c r="X404" s="79">
        <v>0</v>
      </c>
      <c r="Y404" s="79">
        <v>0</v>
      </c>
      <c r="Z404" s="79">
        <v>0</v>
      </c>
      <c r="AA404" s="79">
        <v>0</v>
      </c>
      <c r="AB404" s="79">
        <v>0</v>
      </c>
      <c r="AC404" s="79">
        <v>0</v>
      </c>
      <c r="AD404" s="79">
        <v>0</v>
      </c>
      <c r="AE404" s="79">
        <v>0</v>
      </c>
      <c r="AF404" s="79">
        <v>0</v>
      </c>
      <c r="AG404" s="79">
        <v>0</v>
      </c>
      <c r="AH404" s="79">
        <v>0</v>
      </c>
      <c r="AI404" s="79">
        <v>0</v>
      </c>
      <c r="AJ404" s="79">
        <v>0</v>
      </c>
      <c r="AK404" s="79">
        <v>0</v>
      </c>
      <c r="AL404" s="79">
        <v>0</v>
      </c>
      <c r="AM404" s="79">
        <f t="shared" si="6"/>
        <v>0</v>
      </c>
      <c r="AP404" s="45"/>
    </row>
    <row r="405" spans="1:42" ht="33" customHeight="1">
      <c r="A405" s="54">
        <v>1410</v>
      </c>
      <c r="B405" s="55" t="s">
        <v>385</v>
      </c>
      <c r="C405" s="80" t="s">
        <v>682</v>
      </c>
      <c r="D405" s="79">
        <v>0</v>
      </c>
      <c r="E405" s="79">
        <v>0</v>
      </c>
      <c r="F405" s="79">
        <v>0</v>
      </c>
      <c r="G405" s="79">
        <v>0</v>
      </c>
      <c r="H405" s="79">
        <v>0</v>
      </c>
      <c r="I405" s="79">
        <v>0</v>
      </c>
      <c r="J405" s="79">
        <v>0</v>
      </c>
      <c r="K405" s="79">
        <v>0</v>
      </c>
      <c r="L405" s="79">
        <v>0</v>
      </c>
      <c r="M405" s="79">
        <v>0</v>
      </c>
      <c r="N405" s="79">
        <v>0</v>
      </c>
      <c r="O405" s="79">
        <v>0</v>
      </c>
      <c r="P405" s="79">
        <v>0</v>
      </c>
      <c r="Q405" s="79">
        <v>0</v>
      </c>
      <c r="R405" s="79">
        <v>0</v>
      </c>
      <c r="S405" s="79">
        <v>0</v>
      </c>
      <c r="T405" s="79">
        <v>0</v>
      </c>
      <c r="U405" s="79">
        <v>0</v>
      </c>
      <c r="V405" s="79">
        <v>0</v>
      </c>
      <c r="W405" s="79">
        <v>0</v>
      </c>
      <c r="X405" s="79">
        <v>0</v>
      </c>
      <c r="Y405" s="79">
        <v>0</v>
      </c>
      <c r="Z405" s="79">
        <v>0</v>
      </c>
      <c r="AA405" s="79">
        <v>0</v>
      </c>
      <c r="AB405" s="79">
        <v>0</v>
      </c>
      <c r="AC405" s="79">
        <v>0</v>
      </c>
      <c r="AD405" s="79">
        <v>0</v>
      </c>
      <c r="AE405" s="79">
        <v>0</v>
      </c>
      <c r="AF405" s="79">
        <v>0</v>
      </c>
      <c r="AG405" s="79">
        <v>0</v>
      </c>
      <c r="AH405" s="79">
        <v>0</v>
      </c>
      <c r="AI405" s="79">
        <v>0</v>
      </c>
      <c r="AJ405" s="79">
        <v>0</v>
      </c>
      <c r="AK405" s="79">
        <v>0</v>
      </c>
      <c r="AL405" s="79">
        <v>0</v>
      </c>
      <c r="AM405" s="79">
        <f t="shared" si="6"/>
        <v>0</v>
      </c>
      <c r="AP405" s="45"/>
    </row>
    <row r="406" spans="1:42" ht="33" customHeight="1">
      <c r="A406" s="54">
        <v>1411</v>
      </c>
      <c r="B406" s="55" t="s">
        <v>386</v>
      </c>
      <c r="C406" s="80" t="s">
        <v>682</v>
      </c>
      <c r="D406" s="79">
        <v>0</v>
      </c>
      <c r="E406" s="79">
        <v>0</v>
      </c>
      <c r="F406" s="79">
        <v>0</v>
      </c>
      <c r="G406" s="79">
        <v>0</v>
      </c>
      <c r="H406" s="79">
        <v>0</v>
      </c>
      <c r="I406" s="79">
        <v>0</v>
      </c>
      <c r="J406" s="79">
        <v>0</v>
      </c>
      <c r="K406" s="79">
        <v>0</v>
      </c>
      <c r="L406" s="79">
        <v>0</v>
      </c>
      <c r="M406" s="79">
        <v>0</v>
      </c>
      <c r="N406" s="79">
        <v>0</v>
      </c>
      <c r="O406" s="79">
        <v>0</v>
      </c>
      <c r="P406" s="79">
        <v>0</v>
      </c>
      <c r="Q406" s="79">
        <v>0</v>
      </c>
      <c r="R406" s="79">
        <v>0</v>
      </c>
      <c r="S406" s="79">
        <v>0</v>
      </c>
      <c r="T406" s="79">
        <v>0</v>
      </c>
      <c r="U406" s="79">
        <v>0</v>
      </c>
      <c r="V406" s="79">
        <v>0</v>
      </c>
      <c r="W406" s="79">
        <v>0</v>
      </c>
      <c r="X406" s="79">
        <v>0</v>
      </c>
      <c r="Y406" s="79">
        <v>0</v>
      </c>
      <c r="Z406" s="79">
        <v>0</v>
      </c>
      <c r="AA406" s="79">
        <v>0</v>
      </c>
      <c r="AB406" s="79">
        <v>0</v>
      </c>
      <c r="AC406" s="79">
        <v>0</v>
      </c>
      <c r="AD406" s="79">
        <v>0</v>
      </c>
      <c r="AE406" s="79">
        <v>0</v>
      </c>
      <c r="AF406" s="79">
        <v>0</v>
      </c>
      <c r="AG406" s="79">
        <v>0</v>
      </c>
      <c r="AH406" s="79">
        <v>0</v>
      </c>
      <c r="AI406" s="79">
        <v>0</v>
      </c>
      <c r="AJ406" s="79">
        <v>0</v>
      </c>
      <c r="AK406" s="79">
        <v>0</v>
      </c>
      <c r="AL406" s="79">
        <v>0</v>
      </c>
      <c r="AM406" s="79">
        <f t="shared" si="6"/>
        <v>0</v>
      </c>
      <c r="AP406" s="45"/>
    </row>
    <row r="407" spans="1:42" ht="33" customHeight="1">
      <c r="A407" s="54">
        <v>1412</v>
      </c>
      <c r="B407" s="55" t="s">
        <v>387</v>
      </c>
      <c r="C407" s="80" t="s">
        <v>682</v>
      </c>
      <c r="D407" s="79">
        <v>0</v>
      </c>
      <c r="E407" s="79">
        <v>0</v>
      </c>
      <c r="F407" s="79">
        <v>0</v>
      </c>
      <c r="G407" s="79">
        <v>0</v>
      </c>
      <c r="H407" s="79">
        <v>0</v>
      </c>
      <c r="I407" s="79">
        <v>0</v>
      </c>
      <c r="J407" s="79">
        <v>0</v>
      </c>
      <c r="K407" s="79">
        <v>0</v>
      </c>
      <c r="L407" s="79">
        <v>0</v>
      </c>
      <c r="M407" s="79">
        <v>0</v>
      </c>
      <c r="N407" s="79">
        <v>0</v>
      </c>
      <c r="O407" s="79">
        <v>0</v>
      </c>
      <c r="P407" s="79">
        <v>0</v>
      </c>
      <c r="Q407" s="79">
        <v>0</v>
      </c>
      <c r="R407" s="79">
        <v>0</v>
      </c>
      <c r="S407" s="79">
        <v>0</v>
      </c>
      <c r="T407" s="79">
        <v>0</v>
      </c>
      <c r="U407" s="79">
        <v>0</v>
      </c>
      <c r="V407" s="79">
        <v>0</v>
      </c>
      <c r="W407" s="79">
        <v>0</v>
      </c>
      <c r="X407" s="79">
        <v>0</v>
      </c>
      <c r="Y407" s="79">
        <v>0</v>
      </c>
      <c r="Z407" s="79">
        <v>0</v>
      </c>
      <c r="AA407" s="79">
        <v>0</v>
      </c>
      <c r="AB407" s="79">
        <v>0</v>
      </c>
      <c r="AC407" s="79">
        <v>0</v>
      </c>
      <c r="AD407" s="79">
        <v>0</v>
      </c>
      <c r="AE407" s="79">
        <v>0</v>
      </c>
      <c r="AF407" s="79">
        <v>0</v>
      </c>
      <c r="AG407" s="79">
        <v>0</v>
      </c>
      <c r="AH407" s="79">
        <v>0</v>
      </c>
      <c r="AI407" s="79">
        <v>0</v>
      </c>
      <c r="AJ407" s="79">
        <v>0</v>
      </c>
      <c r="AK407" s="79">
        <v>0</v>
      </c>
      <c r="AL407" s="79">
        <v>0</v>
      </c>
      <c r="AM407" s="79">
        <f t="shared" si="6"/>
        <v>0</v>
      </c>
      <c r="AP407" s="45"/>
    </row>
    <row r="408" spans="1:42" ht="33" customHeight="1">
      <c r="A408" s="54">
        <v>1413</v>
      </c>
      <c r="B408" s="55" t="s">
        <v>360</v>
      </c>
      <c r="C408" s="80" t="s">
        <v>682</v>
      </c>
      <c r="D408" s="79">
        <v>0</v>
      </c>
      <c r="E408" s="79">
        <v>0</v>
      </c>
      <c r="F408" s="79">
        <v>0</v>
      </c>
      <c r="G408" s="79">
        <v>0</v>
      </c>
      <c r="H408" s="79">
        <v>0</v>
      </c>
      <c r="I408" s="79">
        <v>0</v>
      </c>
      <c r="J408" s="79">
        <v>0</v>
      </c>
      <c r="K408" s="79">
        <v>0</v>
      </c>
      <c r="L408" s="79">
        <v>0</v>
      </c>
      <c r="M408" s="79">
        <v>0</v>
      </c>
      <c r="N408" s="79">
        <v>0</v>
      </c>
      <c r="O408" s="79">
        <v>0</v>
      </c>
      <c r="P408" s="79">
        <v>0</v>
      </c>
      <c r="Q408" s="79">
        <v>0</v>
      </c>
      <c r="R408" s="79">
        <v>0</v>
      </c>
      <c r="S408" s="79">
        <v>0</v>
      </c>
      <c r="T408" s="79">
        <v>0</v>
      </c>
      <c r="U408" s="79">
        <v>0</v>
      </c>
      <c r="V408" s="79">
        <v>0</v>
      </c>
      <c r="W408" s="79">
        <v>0</v>
      </c>
      <c r="X408" s="79">
        <v>0</v>
      </c>
      <c r="Y408" s="79">
        <v>0</v>
      </c>
      <c r="Z408" s="79">
        <v>0</v>
      </c>
      <c r="AA408" s="79">
        <v>0</v>
      </c>
      <c r="AB408" s="79">
        <v>0</v>
      </c>
      <c r="AC408" s="79">
        <v>0</v>
      </c>
      <c r="AD408" s="79">
        <v>0</v>
      </c>
      <c r="AE408" s="79">
        <v>0</v>
      </c>
      <c r="AF408" s="79">
        <v>0</v>
      </c>
      <c r="AG408" s="79">
        <v>0</v>
      </c>
      <c r="AH408" s="79">
        <v>0</v>
      </c>
      <c r="AI408" s="79">
        <v>0</v>
      </c>
      <c r="AJ408" s="79">
        <v>0</v>
      </c>
      <c r="AK408" s="79">
        <v>0</v>
      </c>
      <c r="AL408" s="79">
        <v>0</v>
      </c>
      <c r="AM408" s="79">
        <f t="shared" si="6"/>
        <v>0</v>
      </c>
      <c r="AP408" s="45"/>
    </row>
    <row r="409" spans="1:42" ht="33" customHeight="1">
      <c r="A409" s="54">
        <v>1414</v>
      </c>
      <c r="B409" s="55" t="s">
        <v>388</v>
      </c>
      <c r="C409" s="80" t="s">
        <v>682</v>
      </c>
      <c r="D409" s="79">
        <v>0</v>
      </c>
      <c r="E409" s="79">
        <v>0</v>
      </c>
      <c r="F409" s="79">
        <v>0</v>
      </c>
      <c r="G409" s="79">
        <v>0</v>
      </c>
      <c r="H409" s="79">
        <v>0</v>
      </c>
      <c r="I409" s="79">
        <v>0</v>
      </c>
      <c r="J409" s="79">
        <v>0</v>
      </c>
      <c r="K409" s="79">
        <v>0</v>
      </c>
      <c r="L409" s="79">
        <v>0</v>
      </c>
      <c r="M409" s="79">
        <v>0</v>
      </c>
      <c r="N409" s="79">
        <v>0</v>
      </c>
      <c r="O409" s="79">
        <v>0</v>
      </c>
      <c r="P409" s="79">
        <v>0</v>
      </c>
      <c r="Q409" s="79">
        <v>0</v>
      </c>
      <c r="R409" s="79">
        <v>0</v>
      </c>
      <c r="S409" s="79">
        <v>0</v>
      </c>
      <c r="T409" s="79">
        <v>0</v>
      </c>
      <c r="U409" s="79">
        <v>0</v>
      </c>
      <c r="V409" s="79">
        <v>0</v>
      </c>
      <c r="W409" s="79">
        <v>0</v>
      </c>
      <c r="X409" s="79">
        <v>0</v>
      </c>
      <c r="Y409" s="79">
        <v>0</v>
      </c>
      <c r="Z409" s="79">
        <v>0</v>
      </c>
      <c r="AA409" s="79">
        <v>0</v>
      </c>
      <c r="AB409" s="79">
        <v>0</v>
      </c>
      <c r="AC409" s="79">
        <v>0</v>
      </c>
      <c r="AD409" s="79">
        <v>0</v>
      </c>
      <c r="AE409" s="79">
        <v>0</v>
      </c>
      <c r="AF409" s="79">
        <v>0</v>
      </c>
      <c r="AG409" s="79">
        <v>0</v>
      </c>
      <c r="AH409" s="79">
        <v>0</v>
      </c>
      <c r="AI409" s="79">
        <v>0</v>
      </c>
      <c r="AJ409" s="79">
        <v>0</v>
      </c>
      <c r="AK409" s="79">
        <v>0</v>
      </c>
      <c r="AL409" s="79">
        <v>0</v>
      </c>
      <c r="AM409" s="79">
        <f t="shared" si="6"/>
        <v>0</v>
      </c>
      <c r="AP409" s="45"/>
    </row>
    <row r="410" spans="1:42" ht="33" customHeight="1">
      <c r="A410" s="54">
        <v>1415</v>
      </c>
      <c r="B410" s="55" t="s">
        <v>389</v>
      </c>
      <c r="C410" s="80" t="s">
        <v>682</v>
      </c>
      <c r="D410" s="79">
        <v>0</v>
      </c>
      <c r="E410" s="79">
        <v>0</v>
      </c>
      <c r="F410" s="79">
        <v>0</v>
      </c>
      <c r="G410" s="79">
        <v>0</v>
      </c>
      <c r="H410" s="79">
        <v>0</v>
      </c>
      <c r="I410" s="79">
        <v>0</v>
      </c>
      <c r="J410" s="79">
        <v>0</v>
      </c>
      <c r="K410" s="79">
        <v>0</v>
      </c>
      <c r="L410" s="79">
        <v>0</v>
      </c>
      <c r="M410" s="79">
        <v>0</v>
      </c>
      <c r="N410" s="79">
        <v>0</v>
      </c>
      <c r="O410" s="79">
        <v>0</v>
      </c>
      <c r="P410" s="79">
        <v>0</v>
      </c>
      <c r="Q410" s="79">
        <v>0</v>
      </c>
      <c r="R410" s="79">
        <v>0</v>
      </c>
      <c r="S410" s="79">
        <v>0</v>
      </c>
      <c r="T410" s="79">
        <v>0</v>
      </c>
      <c r="U410" s="79">
        <v>0</v>
      </c>
      <c r="V410" s="79">
        <v>0</v>
      </c>
      <c r="W410" s="79">
        <v>0</v>
      </c>
      <c r="X410" s="79">
        <v>0</v>
      </c>
      <c r="Y410" s="79">
        <v>0</v>
      </c>
      <c r="Z410" s="79">
        <v>0</v>
      </c>
      <c r="AA410" s="79">
        <v>0</v>
      </c>
      <c r="AB410" s="79">
        <v>0</v>
      </c>
      <c r="AC410" s="79">
        <v>0</v>
      </c>
      <c r="AD410" s="79">
        <v>0</v>
      </c>
      <c r="AE410" s="79">
        <v>0</v>
      </c>
      <c r="AF410" s="79">
        <v>0</v>
      </c>
      <c r="AG410" s="79">
        <v>0</v>
      </c>
      <c r="AH410" s="79">
        <v>0</v>
      </c>
      <c r="AI410" s="79">
        <v>0</v>
      </c>
      <c r="AJ410" s="79">
        <v>0</v>
      </c>
      <c r="AK410" s="79">
        <v>0</v>
      </c>
      <c r="AL410" s="79">
        <v>0</v>
      </c>
      <c r="AM410" s="79">
        <f t="shared" si="6"/>
        <v>0</v>
      </c>
      <c r="AP410" s="45"/>
    </row>
    <row r="411" spans="1:42" ht="33" customHeight="1">
      <c r="A411" s="54">
        <v>1416</v>
      </c>
      <c r="B411" s="55" t="s">
        <v>390</v>
      </c>
      <c r="C411" s="80" t="s">
        <v>682</v>
      </c>
      <c r="D411" s="79">
        <v>0</v>
      </c>
      <c r="E411" s="79">
        <v>0</v>
      </c>
      <c r="F411" s="79">
        <v>0</v>
      </c>
      <c r="G411" s="79">
        <v>0</v>
      </c>
      <c r="H411" s="79">
        <v>0</v>
      </c>
      <c r="I411" s="79">
        <v>0</v>
      </c>
      <c r="J411" s="79">
        <v>0</v>
      </c>
      <c r="K411" s="79">
        <v>0</v>
      </c>
      <c r="L411" s="79">
        <v>0</v>
      </c>
      <c r="M411" s="79">
        <v>0</v>
      </c>
      <c r="N411" s="79">
        <v>0</v>
      </c>
      <c r="O411" s="79">
        <v>0</v>
      </c>
      <c r="P411" s="79">
        <v>0</v>
      </c>
      <c r="Q411" s="79">
        <v>0</v>
      </c>
      <c r="R411" s="79">
        <v>0</v>
      </c>
      <c r="S411" s="79">
        <v>0</v>
      </c>
      <c r="T411" s="79">
        <v>0</v>
      </c>
      <c r="U411" s="79">
        <v>0</v>
      </c>
      <c r="V411" s="79">
        <v>0</v>
      </c>
      <c r="W411" s="79">
        <v>0</v>
      </c>
      <c r="X411" s="79">
        <v>0</v>
      </c>
      <c r="Y411" s="79">
        <v>0</v>
      </c>
      <c r="Z411" s="79">
        <v>0</v>
      </c>
      <c r="AA411" s="79">
        <v>0</v>
      </c>
      <c r="AB411" s="79">
        <v>0</v>
      </c>
      <c r="AC411" s="79">
        <v>0</v>
      </c>
      <c r="AD411" s="79">
        <v>0</v>
      </c>
      <c r="AE411" s="79">
        <v>0</v>
      </c>
      <c r="AF411" s="79">
        <v>0</v>
      </c>
      <c r="AG411" s="79">
        <v>0</v>
      </c>
      <c r="AH411" s="79">
        <v>0</v>
      </c>
      <c r="AI411" s="79">
        <v>0</v>
      </c>
      <c r="AJ411" s="79">
        <v>0</v>
      </c>
      <c r="AK411" s="79">
        <v>0</v>
      </c>
      <c r="AL411" s="79">
        <v>0</v>
      </c>
      <c r="AM411" s="79">
        <f t="shared" si="6"/>
        <v>0</v>
      </c>
      <c r="AP411" s="45"/>
    </row>
    <row r="412" spans="1:42" ht="33" customHeight="1">
      <c r="A412" s="54">
        <v>1417</v>
      </c>
      <c r="B412" s="55" t="s">
        <v>391</v>
      </c>
      <c r="C412" s="80" t="s">
        <v>682</v>
      </c>
      <c r="D412" s="79">
        <v>0</v>
      </c>
      <c r="E412" s="79">
        <v>0</v>
      </c>
      <c r="F412" s="79">
        <v>0</v>
      </c>
      <c r="G412" s="79">
        <v>0</v>
      </c>
      <c r="H412" s="79">
        <v>0</v>
      </c>
      <c r="I412" s="79">
        <v>0</v>
      </c>
      <c r="J412" s="79">
        <v>0</v>
      </c>
      <c r="K412" s="79">
        <v>0</v>
      </c>
      <c r="L412" s="79">
        <v>0</v>
      </c>
      <c r="M412" s="79">
        <v>0</v>
      </c>
      <c r="N412" s="79">
        <v>0</v>
      </c>
      <c r="O412" s="79">
        <v>0</v>
      </c>
      <c r="P412" s="79">
        <v>0</v>
      </c>
      <c r="Q412" s="79">
        <v>0</v>
      </c>
      <c r="R412" s="79">
        <v>0</v>
      </c>
      <c r="S412" s="79">
        <v>0</v>
      </c>
      <c r="T412" s="79">
        <v>0</v>
      </c>
      <c r="U412" s="79">
        <v>0</v>
      </c>
      <c r="V412" s="79">
        <v>0</v>
      </c>
      <c r="W412" s="79">
        <v>0</v>
      </c>
      <c r="X412" s="79">
        <v>0</v>
      </c>
      <c r="Y412" s="79">
        <v>0</v>
      </c>
      <c r="Z412" s="79">
        <v>0</v>
      </c>
      <c r="AA412" s="79">
        <v>0</v>
      </c>
      <c r="AB412" s="79">
        <v>0</v>
      </c>
      <c r="AC412" s="79">
        <v>0</v>
      </c>
      <c r="AD412" s="79">
        <v>0</v>
      </c>
      <c r="AE412" s="79">
        <v>0</v>
      </c>
      <c r="AF412" s="79">
        <v>0</v>
      </c>
      <c r="AG412" s="79">
        <v>0</v>
      </c>
      <c r="AH412" s="79">
        <v>0</v>
      </c>
      <c r="AI412" s="79">
        <v>0</v>
      </c>
      <c r="AJ412" s="79">
        <v>0</v>
      </c>
      <c r="AK412" s="79">
        <v>0</v>
      </c>
      <c r="AL412" s="79">
        <v>0</v>
      </c>
      <c r="AM412" s="79">
        <f t="shared" si="6"/>
        <v>0</v>
      </c>
      <c r="AP412" s="45"/>
    </row>
    <row r="413" spans="1:42" ht="33" customHeight="1">
      <c r="A413" s="54">
        <v>1418</v>
      </c>
      <c r="B413" s="55" t="s">
        <v>392</v>
      </c>
      <c r="C413" s="80" t="s">
        <v>682</v>
      </c>
      <c r="D413" s="79">
        <v>0</v>
      </c>
      <c r="E413" s="79">
        <v>0</v>
      </c>
      <c r="F413" s="79">
        <v>0</v>
      </c>
      <c r="G413" s="79">
        <v>0</v>
      </c>
      <c r="H413" s="79">
        <v>0</v>
      </c>
      <c r="I413" s="79">
        <v>0</v>
      </c>
      <c r="J413" s="79">
        <v>0</v>
      </c>
      <c r="K413" s="79">
        <v>0</v>
      </c>
      <c r="L413" s="79">
        <v>0</v>
      </c>
      <c r="M413" s="79">
        <v>0</v>
      </c>
      <c r="N413" s="79">
        <v>0</v>
      </c>
      <c r="O413" s="79">
        <v>0</v>
      </c>
      <c r="P413" s="79">
        <v>0</v>
      </c>
      <c r="Q413" s="79">
        <v>0</v>
      </c>
      <c r="R413" s="79">
        <v>0</v>
      </c>
      <c r="S413" s="79">
        <v>0</v>
      </c>
      <c r="T413" s="79">
        <v>0</v>
      </c>
      <c r="U413" s="79">
        <v>0</v>
      </c>
      <c r="V413" s="79">
        <v>0</v>
      </c>
      <c r="W413" s="79">
        <v>0</v>
      </c>
      <c r="X413" s="79">
        <v>0</v>
      </c>
      <c r="Y413" s="79">
        <v>0</v>
      </c>
      <c r="Z413" s="79">
        <v>0</v>
      </c>
      <c r="AA413" s="79">
        <v>0</v>
      </c>
      <c r="AB413" s="79">
        <v>0</v>
      </c>
      <c r="AC413" s="79">
        <v>0</v>
      </c>
      <c r="AD413" s="79">
        <v>0</v>
      </c>
      <c r="AE413" s="79">
        <v>0</v>
      </c>
      <c r="AF413" s="79">
        <v>0</v>
      </c>
      <c r="AG413" s="79">
        <v>0</v>
      </c>
      <c r="AH413" s="79">
        <v>0</v>
      </c>
      <c r="AI413" s="79">
        <v>0</v>
      </c>
      <c r="AJ413" s="79">
        <v>0</v>
      </c>
      <c r="AK413" s="79">
        <v>0</v>
      </c>
      <c r="AL413" s="79">
        <v>0</v>
      </c>
      <c r="AM413" s="79">
        <f t="shared" si="6"/>
        <v>0</v>
      </c>
      <c r="AP413" s="45"/>
    </row>
    <row r="414" spans="1:42" ht="33" customHeight="1">
      <c r="A414" s="54">
        <v>1419</v>
      </c>
      <c r="B414" s="55" t="s">
        <v>393</v>
      </c>
      <c r="C414" s="80" t="s">
        <v>682</v>
      </c>
      <c r="D414" s="79">
        <v>0</v>
      </c>
      <c r="E414" s="79">
        <v>0</v>
      </c>
      <c r="F414" s="79">
        <v>0</v>
      </c>
      <c r="G414" s="79">
        <v>0</v>
      </c>
      <c r="H414" s="79">
        <v>0</v>
      </c>
      <c r="I414" s="79">
        <v>0</v>
      </c>
      <c r="J414" s="79">
        <v>0</v>
      </c>
      <c r="K414" s="79">
        <v>0</v>
      </c>
      <c r="L414" s="79">
        <v>0</v>
      </c>
      <c r="M414" s="79">
        <v>0</v>
      </c>
      <c r="N414" s="79">
        <v>0</v>
      </c>
      <c r="O414" s="79">
        <v>0</v>
      </c>
      <c r="P414" s="79">
        <v>0</v>
      </c>
      <c r="Q414" s="79">
        <v>0</v>
      </c>
      <c r="R414" s="79">
        <v>0</v>
      </c>
      <c r="S414" s="79">
        <v>0</v>
      </c>
      <c r="T414" s="79">
        <v>0</v>
      </c>
      <c r="U414" s="79">
        <v>0</v>
      </c>
      <c r="V414" s="79">
        <v>0</v>
      </c>
      <c r="W414" s="79">
        <v>0</v>
      </c>
      <c r="X414" s="79">
        <v>0</v>
      </c>
      <c r="Y414" s="79">
        <v>0</v>
      </c>
      <c r="Z414" s="79">
        <v>0</v>
      </c>
      <c r="AA414" s="79">
        <v>0</v>
      </c>
      <c r="AB414" s="79">
        <v>0</v>
      </c>
      <c r="AC414" s="79">
        <v>0</v>
      </c>
      <c r="AD414" s="79">
        <v>0</v>
      </c>
      <c r="AE414" s="79">
        <v>0</v>
      </c>
      <c r="AF414" s="79">
        <v>0</v>
      </c>
      <c r="AG414" s="79">
        <v>0</v>
      </c>
      <c r="AH414" s="79">
        <v>0</v>
      </c>
      <c r="AI414" s="79">
        <v>0</v>
      </c>
      <c r="AJ414" s="79">
        <v>0</v>
      </c>
      <c r="AK414" s="79">
        <v>0</v>
      </c>
      <c r="AL414" s="79">
        <v>0</v>
      </c>
      <c r="AM414" s="79">
        <f t="shared" si="6"/>
        <v>0</v>
      </c>
      <c r="AP414" s="45"/>
    </row>
    <row r="415" spans="1:42" ht="33" customHeight="1">
      <c r="A415" s="54">
        <v>1420</v>
      </c>
      <c r="B415" s="55" t="s">
        <v>394</v>
      </c>
      <c r="C415" s="80" t="s">
        <v>682</v>
      </c>
      <c r="D415" s="79">
        <v>0</v>
      </c>
      <c r="E415" s="79">
        <v>0</v>
      </c>
      <c r="F415" s="79">
        <v>0</v>
      </c>
      <c r="G415" s="79">
        <v>0</v>
      </c>
      <c r="H415" s="79">
        <v>0</v>
      </c>
      <c r="I415" s="79">
        <v>0</v>
      </c>
      <c r="J415" s="79">
        <v>0</v>
      </c>
      <c r="K415" s="79">
        <v>0</v>
      </c>
      <c r="L415" s="79">
        <v>0</v>
      </c>
      <c r="M415" s="79">
        <v>0</v>
      </c>
      <c r="N415" s="79">
        <v>0</v>
      </c>
      <c r="O415" s="79">
        <v>0</v>
      </c>
      <c r="P415" s="79">
        <v>0</v>
      </c>
      <c r="Q415" s="79">
        <v>0</v>
      </c>
      <c r="R415" s="79">
        <v>0</v>
      </c>
      <c r="S415" s="79">
        <v>0</v>
      </c>
      <c r="T415" s="79">
        <v>0</v>
      </c>
      <c r="U415" s="79">
        <v>0</v>
      </c>
      <c r="V415" s="79">
        <v>0</v>
      </c>
      <c r="W415" s="79">
        <v>0</v>
      </c>
      <c r="X415" s="79">
        <v>0</v>
      </c>
      <c r="Y415" s="79">
        <v>0</v>
      </c>
      <c r="Z415" s="79">
        <v>0</v>
      </c>
      <c r="AA415" s="79">
        <v>0</v>
      </c>
      <c r="AB415" s="79">
        <v>0</v>
      </c>
      <c r="AC415" s="79">
        <v>0</v>
      </c>
      <c r="AD415" s="79">
        <v>0</v>
      </c>
      <c r="AE415" s="79">
        <v>0</v>
      </c>
      <c r="AF415" s="79">
        <v>0</v>
      </c>
      <c r="AG415" s="79">
        <v>0</v>
      </c>
      <c r="AH415" s="79">
        <v>0</v>
      </c>
      <c r="AI415" s="79">
        <v>0</v>
      </c>
      <c r="AJ415" s="79">
        <v>0</v>
      </c>
      <c r="AK415" s="79">
        <v>0</v>
      </c>
      <c r="AL415" s="79">
        <v>0</v>
      </c>
      <c r="AM415" s="79">
        <f t="shared" si="6"/>
        <v>0</v>
      </c>
      <c r="AP415" s="45"/>
    </row>
    <row r="416" spans="1:42" ht="33" customHeight="1">
      <c r="A416" s="54">
        <v>1421</v>
      </c>
      <c r="B416" s="55" t="s">
        <v>395</v>
      </c>
      <c r="C416" s="80" t="s">
        <v>682</v>
      </c>
      <c r="D416" s="79">
        <v>0</v>
      </c>
      <c r="E416" s="79">
        <v>0</v>
      </c>
      <c r="F416" s="79">
        <v>0</v>
      </c>
      <c r="G416" s="79">
        <v>0</v>
      </c>
      <c r="H416" s="79">
        <v>0</v>
      </c>
      <c r="I416" s="79">
        <v>0</v>
      </c>
      <c r="J416" s="79">
        <v>0</v>
      </c>
      <c r="K416" s="79">
        <v>0</v>
      </c>
      <c r="L416" s="79">
        <v>0</v>
      </c>
      <c r="M416" s="79">
        <v>0</v>
      </c>
      <c r="N416" s="79">
        <v>0</v>
      </c>
      <c r="O416" s="79">
        <v>0</v>
      </c>
      <c r="P416" s="79">
        <v>0</v>
      </c>
      <c r="Q416" s="79">
        <v>0</v>
      </c>
      <c r="R416" s="79">
        <v>0</v>
      </c>
      <c r="S416" s="79">
        <v>0</v>
      </c>
      <c r="T416" s="79">
        <v>0</v>
      </c>
      <c r="U416" s="79">
        <v>0</v>
      </c>
      <c r="V416" s="79">
        <v>0</v>
      </c>
      <c r="W416" s="79">
        <v>0</v>
      </c>
      <c r="X416" s="79">
        <v>0</v>
      </c>
      <c r="Y416" s="79">
        <v>0</v>
      </c>
      <c r="Z416" s="79">
        <v>0</v>
      </c>
      <c r="AA416" s="79">
        <v>0</v>
      </c>
      <c r="AB416" s="79">
        <v>0</v>
      </c>
      <c r="AC416" s="79">
        <v>0</v>
      </c>
      <c r="AD416" s="79">
        <v>0</v>
      </c>
      <c r="AE416" s="79">
        <v>0</v>
      </c>
      <c r="AF416" s="79">
        <v>0</v>
      </c>
      <c r="AG416" s="79">
        <v>0</v>
      </c>
      <c r="AH416" s="79">
        <v>0</v>
      </c>
      <c r="AI416" s="79">
        <v>0</v>
      </c>
      <c r="AJ416" s="79">
        <v>0</v>
      </c>
      <c r="AK416" s="79">
        <v>0</v>
      </c>
      <c r="AL416" s="79">
        <v>0</v>
      </c>
      <c r="AM416" s="79">
        <f t="shared" si="6"/>
        <v>0</v>
      </c>
      <c r="AP416" s="45"/>
    </row>
    <row r="417" spans="1:42" ht="33" customHeight="1">
      <c r="A417" s="54">
        <v>1422</v>
      </c>
      <c r="B417" s="55" t="s">
        <v>396</v>
      </c>
      <c r="C417" s="80" t="s">
        <v>682</v>
      </c>
      <c r="D417" s="79">
        <v>0</v>
      </c>
      <c r="E417" s="79">
        <v>0</v>
      </c>
      <c r="F417" s="79">
        <v>0</v>
      </c>
      <c r="G417" s="79">
        <v>0</v>
      </c>
      <c r="H417" s="79">
        <v>0</v>
      </c>
      <c r="I417" s="79">
        <v>0</v>
      </c>
      <c r="J417" s="79">
        <v>0</v>
      </c>
      <c r="K417" s="79">
        <v>0</v>
      </c>
      <c r="L417" s="79">
        <v>0</v>
      </c>
      <c r="M417" s="79">
        <v>0</v>
      </c>
      <c r="N417" s="79">
        <v>0</v>
      </c>
      <c r="O417" s="79">
        <v>0</v>
      </c>
      <c r="P417" s="79">
        <v>0</v>
      </c>
      <c r="Q417" s="79">
        <v>0</v>
      </c>
      <c r="R417" s="79">
        <v>0</v>
      </c>
      <c r="S417" s="79">
        <v>0</v>
      </c>
      <c r="T417" s="79">
        <v>0</v>
      </c>
      <c r="U417" s="79">
        <v>0</v>
      </c>
      <c r="V417" s="79">
        <v>0</v>
      </c>
      <c r="W417" s="79">
        <v>0</v>
      </c>
      <c r="X417" s="79">
        <v>0</v>
      </c>
      <c r="Y417" s="79">
        <v>0</v>
      </c>
      <c r="Z417" s="79">
        <v>0</v>
      </c>
      <c r="AA417" s="79">
        <v>0</v>
      </c>
      <c r="AB417" s="79">
        <v>0</v>
      </c>
      <c r="AC417" s="79">
        <v>0</v>
      </c>
      <c r="AD417" s="79">
        <v>0</v>
      </c>
      <c r="AE417" s="79">
        <v>0</v>
      </c>
      <c r="AF417" s="79">
        <v>0</v>
      </c>
      <c r="AG417" s="79">
        <v>0</v>
      </c>
      <c r="AH417" s="79">
        <v>0</v>
      </c>
      <c r="AI417" s="79">
        <v>0</v>
      </c>
      <c r="AJ417" s="79">
        <v>0</v>
      </c>
      <c r="AK417" s="79">
        <v>0</v>
      </c>
      <c r="AL417" s="79">
        <v>0</v>
      </c>
      <c r="AM417" s="79">
        <f t="shared" si="6"/>
        <v>0</v>
      </c>
      <c r="AP417" s="45"/>
    </row>
    <row r="418" spans="1:42" ht="33" customHeight="1">
      <c r="A418" s="54">
        <v>1423</v>
      </c>
      <c r="B418" s="55" t="s">
        <v>397</v>
      </c>
      <c r="C418" s="80" t="s">
        <v>682</v>
      </c>
      <c r="D418" s="79">
        <v>0</v>
      </c>
      <c r="E418" s="79">
        <v>0</v>
      </c>
      <c r="F418" s="79">
        <v>0</v>
      </c>
      <c r="G418" s="79">
        <v>0</v>
      </c>
      <c r="H418" s="79">
        <v>0</v>
      </c>
      <c r="I418" s="79">
        <v>0</v>
      </c>
      <c r="J418" s="79">
        <v>0</v>
      </c>
      <c r="K418" s="79">
        <v>0</v>
      </c>
      <c r="L418" s="79">
        <v>0</v>
      </c>
      <c r="M418" s="79">
        <v>0</v>
      </c>
      <c r="N418" s="79">
        <v>0</v>
      </c>
      <c r="O418" s="79">
        <v>0</v>
      </c>
      <c r="P418" s="79">
        <v>0</v>
      </c>
      <c r="Q418" s="79">
        <v>0</v>
      </c>
      <c r="R418" s="79">
        <v>0</v>
      </c>
      <c r="S418" s="79">
        <v>0</v>
      </c>
      <c r="T418" s="79">
        <v>0</v>
      </c>
      <c r="U418" s="79">
        <v>0</v>
      </c>
      <c r="V418" s="79">
        <v>0</v>
      </c>
      <c r="W418" s="79">
        <v>0</v>
      </c>
      <c r="X418" s="79">
        <v>0</v>
      </c>
      <c r="Y418" s="79">
        <v>0</v>
      </c>
      <c r="Z418" s="79">
        <v>0</v>
      </c>
      <c r="AA418" s="79">
        <v>0</v>
      </c>
      <c r="AB418" s="79">
        <v>0</v>
      </c>
      <c r="AC418" s="79">
        <v>0</v>
      </c>
      <c r="AD418" s="79">
        <v>0</v>
      </c>
      <c r="AE418" s="79">
        <v>0</v>
      </c>
      <c r="AF418" s="79">
        <v>0</v>
      </c>
      <c r="AG418" s="79">
        <v>0</v>
      </c>
      <c r="AH418" s="79">
        <v>0</v>
      </c>
      <c r="AI418" s="79">
        <v>0</v>
      </c>
      <c r="AJ418" s="79">
        <v>0</v>
      </c>
      <c r="AK418" s="79">
        <v>0</v>
      </c>
      <c r="AL418" s="79">
        <v>0</v>
      </c>
      <c r="AM418" s="79">
        <f t="shared" si="6"/>
        <v>0</v>
      </c>
      <c r="AP418" s="45"/>
    </row>
    <row r="419" spans="1:42" ht="33" customHeight="1">
      <c r="A419" s="54">
        <v>1424</v>
      </c>
      <c r="B419" s="55" t="s">
        <v>398</v>
      </c>
      <c r="C419" s="80" t="s">
        <v>682</v>
      </c>
      <c r="D419" s="79">
        <v>0</v>
      </c>
      <c r="E419" s="79">
        <v>0</v>
      </c>
      <c r="F419" s="79">
        <v>0</v>
      </c>
      <c r="G419" s="79">
        <v>0</v>
      </c>
      <c r="H419" s="79">
        <v>0</v>
      </c>
      <c r="I419" s="79">
        <v>0</v>
      </c>
      <c r="J419" s="79">
        <v>0</v>
      </c>
      <c r="K419" s="79">
        <v>0</v>
      </c>
      <c r="L419" s="79">
        <v>0</v>
      </c>
      <c r="M419" s="79">
        <v>0</v>
      </c>
      <c r="N419" s="79">
        <v>0</v>
      </c>
      <c r="O419" s="79">
        <v>0</v>
      </c>
      <c r="P419" s="79">
        <v>0</v>
      </c>
      <c r="Q419" s="79">
        <v>0</v>
      </c>
      <c r="R419" s="79">
        <v>0</v>
      </c>
      <c r="S419" s="79">
        <v>0</v>
      </c>
      <c r="T419" s="79">
        <v>0</v>
      </c>
      <c r="U419" s="79">
        <v>0</v>
      </c>
      <c r="V419" s="79">
        <v>0</v>
      </c>
      <c r="W419" s="79">
        <v>0</v>
      </c>
      <c r="X419" s="79">
        <v>0</v>
      </c>
      <c r="Y419" s="79">
        <v>0</v>
      </c>
      <c r="Z419" s="79">
        <v>0</v>
      </c>
      <c r="AA419" s="79">
        <v>0</v>
      </c>
      <c r="AB419" s="79">
        <v>0</v>
      </c>
      <c r="AC419" s="79">
        <v>0</v>
      </c>
      <c r="AD419" s="79">
        <v>0</v>
      </c>
      <c r="AE419" s="79">
        <v>0</v>
      </c>
      <c r="AF419" s="79">
        <v>0</v>
      </c>
      <c r="AG419" s="79">
        <v>0</v>
      </c>
      <c r="AH419" s="79">
        <v>0</v>
      </c>
      <c r="AI419" s="79">
        <v>0</v>
      </c>
      <c r="AJ419" s="79">
        <v>0</v>
      </c>
      <c r="AK419" s="79">
        <v>0</v>
      </c>
      <c r="AL419" s="79">
        <v>0</v>
      </c>
      <c r="AM419" s="79">
        <f t="shared" si="6"/>
        <v>0</v>
      </c>
      <c r="AP419" s="45"/>
    </row>
    <row r="420" spans="1:42" ht="33" customHeight="1">
      <c r="A420" s="54">
        <v>1425</v>
      </c>
      <c r="B420" s="55" t="s">
        <v>399</v>
      </c>
      <c r="C420" s="80" t="s">
        <v>682</v>
      </c>
      <c r="D420" s="79">
        <v>0</v>
      </c>
      <c r="E420" s="79">
        <v>0</v>
      </c>
      <c r="F420" s="79">
        <v>0</v>
      </c>
      <c r="G420" s="79">
        <v>0</v>
      </c>
      <c r="H420" s="79">
        <v>0</v>
      </c>
      <c r="I420" s="79">
        <v>0</v>
      </c>
      <c r="J420" s="79">
        <v>0</v>
      </c>
      <c r="K420" s="79">
        <v>0</v>
      </c>
      <c r="L420" s="79">
        <v>0</v>
      </c>
      <c r="M420" s="79">
        <v>0</v>
      </c>
      <c r="N420" s="79">
        <v>0</v>
      </c>
      <c r="O420" s="79">
        <v>0</v>
      </c>
      <c r="P420" s="79">
        <v>0</v>
      </c>
      <c r="Q420" s="79">
        <v>0</v>
      </c>
      <c r="R420" s="79">
        <v>0</v>
      </c>
      <c r="S420" s="79">
        <v>0</v>
      </c>
      <c r="T420" s="79">
        <v>0</v>
      </c>
      <c r="U420" s="79">
        <v>0</v>
      </c>
      <c r="V420" s="79">
        <v>0</v>
      </c>
      <c r="W420" s="79">
        <v>0</v>
      </c>
      <c r="X420" s="79">
        <v>0</v>
      </c>
      <c r="Y420" s="79">
        <v>0</v>
      </c>
      <c r="Z420" s="79">
        <v>0</v>
      </c>
      <c r="AA420" s="79">
        <v>0</v>
      </c>
      <c r="AB420" s="79">
        <v>0</v>
      </c>
      <c r="AC420" s="79">
        <v>0</v>
      </c>
      <c r="AD420" s="79">
        <v>0</v>
      </c>
      <c r="AE420" s="79">
        <v>0</v>
      </c>
      <c r="AF420" s="79">
        <v>0</v>
      </c>
      <c r="AG420" s="79">
        <v>0</v>
      </c>
      <c r="AH420" s="79">
        <v>0</v>
      </c>
      <c r="AI420" s="79">
        <v>0</v>
      </c>
      <c r="AJ420" s="79">
        <v>0</v>
      </c>
      <c r="AK420" s="79">
        <v>0</v>
      </c>
      <c r="AL420" s="79">
        <v>0</v>
      </c>
      <c r="AM420" s="79">
        <f t="shared" si="6"/>
        <v>0</v>
      </c>
      <c r="AP420" s="45"/>
    </row>
    <row r="421" spans="1:42" ht="33" customHeight="1">
      <c r="A421" s="54">
        <v>1426</v>
      </c>
      <c r="B421" s="55" t="s">
        <v>400</v>
      </c>
      <c r="C421" s="80" t="s">
        <v>682</v>
      </c>
      <c r="D421" s="79">
        <v>0</v>
      </c>
      <c r="E421" s="79">
        <v>0</v>
      </c>
      <c r="F421" s="79">
        <v>0</v>
      </c>
      <c r="G421" s="79">
        <v>0</v>
      </c>
      <c r="H421" s="79">
        <v>0</v>
      </c>
      <c r="I421" s="79">
        <v>0</v>
      </c>
      <c r="J421" s="79">
        <v>0</v>
      </c>
      <c r="K421" s="79">
        <v>0</v>
      </c>
      <c r="L421" s="79">
        <v>0</v>
      </c>
      <c r="M421" s="79">
        <v>0</v>
      </c>
      <c r="N421" s="79">
        <v>0</v>
      </c>
      <c r="O421" s="79">
        <v>0</v>
      </c>
      <c r="P421" s="79">
        <v>0</v>
      </c>
      <c r="Q421" s="79">
        <v>0</v>
      </c>
      <c r="R421" s="79">
        <v>0</v>
      </c>
      <c r="S421" s="79">
        <v>0</v>
      </c>
      <c r="T421" s="79">
        <v>0</v>
      </c>
      <c r="U421" s="79">
        <v>0</v>
      </c>
      <c r="V421" s="79">
        <v>0</v>
      </c>
      <c r="W421" s="79">
        <v>0</v>
      </c>
      <c r="X421" s="79">
        <v>0</v>
      </c>
      <c r="Y421" s="79">
        <v>0</v>
      </c>
      <c r="Z421" s="79">
        <v>0</v>
      </c>
      <c r="AA421" s="79">
        <v>0</v>
      </c>
      <c r="AB421" s="79">
        <v>0</v>
      </c>
      <c r="AC421" s="79">
        <v>0</v>
      </c>
      <c r="AD421" s="79">
        <v>0</v>
      </c>
      <c r="AE421" s="79">
        <v>0</v>
      </c>
      <c r="AF421" s="79">
        <v>0</v>
      </c>
      <c r="AG421" s="79">
        <v>0</v>
      </c>
      <c r="AH421" s="79">
        <v>0</v>
      </c>
      <c r="AI421" s="79">
        <v>0</v>
      </c>
      <c r="AJ421" s="79">
        <v>0</v>
      </c>
      <c r="AK421" s="79">
        <v>0</v>
      </c>
      <c r="AL421" s="79">
        <v>0</v>
      </c>
      <c r="AM421" s="79">
        <f t="shared" si="6"/>
        <v>0</v>
      </c>
      <c r="AP421" s="45"/>
    </row>
    <row r="422" spans="1:42" ht="33" customHeight="1">
      <c r="A422" s="54">
        <v>1427</v>
      </c>
      <c r="B422" s="55" t="s">
        <v>401</v>
      </c>
      <c r="C422" s="80" t="s">
        <v>682</v>
      </c>
      <c r="D422" s="79">
        <v>0</v>
      </c>
      <c r="E422" s="79">
        <v>0</v>
      </c>
      <c r="F422" s="79">
        <v>0</v>
      </c>
      <c r="G422" s="79">
        <v>0</v>
      </c>
      <c r="H422" s="79">
        <v>0</v>
      </c>
      <c r="I422" s="79">
        <v>0</v>
      </c>
      <c r="J422" s="79">
        <v>0</v>
      </c>
      <c r="K422" s="79">
        <v>0</v>
      </c>
      <c r="L422" s="79">
        <v>0</v>
      </c>
      <c r="M422" s="79">
        <v>0</v>
      </c>
      <c r="N422" s="79">
        <v>0</v>
      </c>
      <c r="O422" s="79">
        <v>0</v>
      </c>
      <c r="P422" s="79">
        <v>0</v>
      </c>
      <c r="Q422" s="79">
        <v>0</v>
      </c>
      <c r="R422" s="79">
        <v>0</v>
      </c>
      <c r="S422" s="79">
        <v>0</v>
      </c>
      <c r="T422" s="79">
        <v>0</v>
      </c>
      <c r="U422" s="79">
        <v>0</v>
      </c>
      <c r="V422" s="79">
        <v>0</v>
      </c>
      <c r="W422" s="79">
        <v>0</v>
      </c>
      <c r="X422" s="79">
        <v>0</v>
      </c>
      <c r="Y422" s="79">
        <v>0</v>
      </c>
      <c r="Z422" s="79">
        <v>0</v>
      </c>
      <c r="AA422" s="79">
        <v>0</v>
      </c>
      <c r="AB422" s="79">
        <v>0</v>
      </c>
      <c r="AC422" s="79">
        <v>0</v>
      </c>
      <c r="AD422" s="79">
        <v>0</v>
      </c>
      <c r="AE422" s="79">
        <v>0</v>
      </c>
      <c r="AF422" s="79">
        <v>0</v>
      </c>
      <c r="AG422" s="79">
        <v>0</v>
      </c>
      <c r="AH422" s="79">
        <v>0</v>
      </c>
      <c r="AI422" s="79">
        <v>0</v>
      </c>
      <c r="AJ422" s="79">
        <v>0</v>
      </c>
      <c r="AK422" s="79">
        <v>0</v>
      </c>
      <c r="AL422" s="79">
        <v>0</v>
      </c>
      <c r="AM422" s="79">
        <f t="shared" si="6"/>
        <v>0</v>
      </c>
      <c r="AP422" s="45"/>
    </row>
    <row r="423" spans="1:42" ht="33" customHeight="1">
      <c r="A423" s="54">
        <v>1428</v>
      </c>
      <c r="B423" s="55" t="s">
        <v>1394</v>
      </c>
      <c r="C423" s="80" t="s">
        <v>682</v>
      </c>
      <c r="D423" s="79">
        <v>0</v>
      </c>
      <c r="E423" s="79">
        <v>0</v>
      </c>
      <c r="F423" s="79">
        <v>0</v>
      </c>
      <c r="G423" s="79">
        <v>0</v>
      </c>
      <c r="H423" s="79">
        <v>0</v>
      </c>
      <c r="I423" s="79">
        <v>0</v>
      </c>
      <c r="J423" s="79">
        <v>0</v>
      </c>
      <c r="K423" s="79">
        <v>0</v>
      </c>
      <c r="L423" s="79">
        <v>0</v>
      </c>
      <c r="M423" s="79">
        <v>0</v>
      </c>
      <c r="N423" s="79">
        <v>0</v>
      </c>
      <c r="O423" s="79">
        <v>0</v>
      </c>
      <c r="P423" s="79">
        <v>0</v>
      </c>
      <c r="Q423" s="79">
        <v>0</v>
      </c>
      <c r="R423" s="79">
        <v>0</v>
      </c>
      <c r="S423" s="79">
        <v>0</v>
      </c>
      <c r="T423" s="79">
        <v>0</v>
      </c>
      <c r="U423" s="79">
        <v>0</v>
      </c>
      <c r="V423" s="79">
        <v>0</v>
      </c>
      <c r="W423" s="79">
        <v>0</v>
      </c>
      <c r="X423" s="79">
        <v>0</v>
      </c>
      <c r="Y423" s="79">
        <v>0</v>
      </c>
      <c r="Z423" s="79">
        <v>0</v>
      </c>
      <c r="AA423" s="79">
        <v>0</v>
      </c>
      <c r="AB423" s="79">
        <v>0</v>
      </c>
      <c r="AC423" s="79">
        <v>0</v>
      </c>
      <c r="AD423" s="79">
        <v>0</v>
      </c>
      <c r="AE423" s="79">
        <v>0</v>
      </c>
      <c r="AF423" s="79">
        <v>0</v>
      </c>
      <c r="AG423" s="79">
        <v>0</v>
      </c>
      <c r="AH423" s="79">
        <v>0</v>
      </c>
      <c r="AI423" s="79">
        <v>0</v>
      </c>
      <c r="AJ423" s="79">
        <v>0</v>
      </c>
      <c r="AK423" s="79">
        <v>0</v>
      </c>
      <c r="AL423" s="79">
        <v>0</v>
      </c>
      <c r="AM423" s="79">
        <f t="shared" si="6"/>
        <v>0</v>
      </c>
      <c r="AP423" s="45"/>
    </row>
    <row r="424" spans="1:42" ht="33" customHeight="1">
      <c r="A424" s="54">
        <v>1429</v>
      </c>
      <c r="B424" s="55" t="s">
        <v>402</v>
      </c>
      <c r="C424" s="80" t="s">
        <v>682</v>
      </c>
      <c r="D424" s="79">
        <v>0</v>
      </c>
      <c r="E424" s="79">
        <v>0</v>
      </c>
      <c r="F424" s="79">
        <v>0</v>
      </c>
      <c r="G424" s="79">
        <v>0</v>
      </c>
      <c r="H424" s="79">
        <v>0</v>
      </c>
      <c r="I424" s="79">
        <v>0</v>
      </c>
      <c r="J424" s="79">
        <v>0</v>
      </c>
      <c r="K424" s="79">
        <v>0</v>
      </c>
      <c r="L424" s="79">
        <v>0</v>
      </c>
      <c r="M424" s="79">
        <v>0</v>
      </c>
      <c r="N424" s="79">
        <v>0</v>
      </c>
      <c r="O424" s="79">
        <v>0</v>
      </c>
      <c r="P424" s="79">
        <v>0</v>
      </c>
      <c r="Q424" s="79">
        <v>0</v>
      </c>
      <c r="R424" s="79">
        <v>0</v>
      </c>
      <c r="S424" s="79">
        <v>0</v>
      </c>
      <c r="T424" s="79">
        <v>0</v>
      </c>
      <c r="U424" s="79">
        <v>0</v>
      </c>
      <c r="V424" s="79">
        <v>0</v>
      </c>
      <c r="W424" s="79">
        <v>0</v>
      </c>
      <c r="X424" s="79">
        <v>0</v>
      </c>
      <c r="Y424" s="79">
        <v>0</v>
      </c>
      <c r="Z424" s="79">
        <v>0</v>
      </c>
      <c r="AA424" s="79">
        <v>0</v>
      </c>
      <c r="AB424" s="79">
        <v>0</v>
      </c>
      <c r="AC424" s="79">
        <v>0</v>
      </c>
      <c r="AD424" s="79">
        <v>0</v>
      </c>
      <c r="AE424" s="79">
        <v>0</v>
      </c>
      <c r="AF424" s="79">
        <v>0</v>
      </c>
      <c r="AG424" s="79">
        <v>0</v>
      </c>
      <c r="AH424" s="79">
        <v>0</v>
      </c>
      <c r="AI424" s="79">
        <v>0</v>
      </c>
      <c r="AJ424" s="79">
        <v>0</v>
      </c>
      <c r="AK424" s="79">
        <v>0</v>
      </c>
      <c r="AL424" s="79">
        <v>0</v>
      </c>
      <c r="AM424" s="79">
        <f t="shared" si="6"/>
        <v>0</v>
      </c>
      <c r="AP424" s="45"/>
    </row>
    <row r="425" spans="1:42" ht="33" customHeight="1">
      <c r="A425" s="54">
        <v>1430</v>
      </c>
      <c r="B425" s="55" t="s">
        <v>403</v>
      </c>
      <c r="C425" s="80" t="s">
        <v>682</v>
      </c>
      <c r="D425" s="79">
        <v>0</v>
      </c>
      <c r="E425" s="79">
        <v>0</v>
      </c>
      <c r="F425" s="79">
        <v>0</v>
      </c>
      <c r="G425" s="79">
        <v>0</v>
      </c>
      <c r="H425" s="79">
        <v>0</v>
      </c>
      <c r="I425" s="79">
        <v>0</v>
      </c>
      <c r="J425" s="79">
        <v>0</v>
      </c>
      <c r="K425" s="79">
        <v>0</v>
      </c>
      <c r="L425" s="79">
        <v>0</v>
      </c>
      <c r="M425" s="79">
        <v>0</v>
      </c>
      <c r="N425" s="79">
        <v>0</v>
      </c>
      <c r="O425" s="79">
        <v>0</v>
      </c>
      <c r="P425" s="79">
        <v>0</v>
      </c>
      <c r="Q425" s="79">
        <v>0</v>
      </c>
      <c r="R425" s="79">
        <v>0</v>
      </c>
      <c r="S425" s="79">
        <v>0</v>
      </c>
      <c r="T425" s="79">
        <v>0</v>
      </c>
      <c r="U425" s="79">
        <v>0</v>
      </c>
      <c r="V425" s="79">
        <v>0</v>
      </c>
      <c r="W425" s="79">
        <v>0</v>
      </c>
      <c r="X425" s="79">
        <v>0</v>
      </c>
      <c r="Y425" s="79">
        <v>0</v>
      </c>
      <c r="Z425" s="79">
        <v>0</v>
      </c>
      <c r="AA425" s="79">
        <v>0</v>
      </c>
      <c r="AB425" s="79">
        <v>0</v>
      </c>
      <c r="AC425" s="79">
        <v>0</v>
      </c>
      <c r="AD425" s="79">
        <v>0</v>
      </c>
      <c r="AE425" s="79">
        <v>0</v>
      </c>
      <c r="AF425" s="79">
        <v>0</v>
      </c>
      <c r="AG425" s="79">
        <v>0</v>
      </c>
      <c r="AH425" s="79">
        <v>0</v>
      </c>
      <c r="AI425" s="79">
        <v>0</v>
      </c>
      <c r="AJ425" s="79">
        <v>0</v>
      </c>
      <c r="AK425" s="79">
        <v>0</v>
      </c>
      <c r="AL425" s="79">
        <v>0</v>
      </c>
      <c r="AM425" s="79">
        <f t="shared" si="6"/>
        <v>0</v>
      </c>
      <c r="AP425" s="45"/>
    </row>
    <row r="426" spans="1:42" ht="33" customHeight="1">
      <c r="A426" s="54">
        <v>1431</v>
      </c>
      <c r="B426" s="55" t="s">
        <v>404</v>
      </c>
      <c r="C426" s="80" t="s">
        <v>682</v>
      </c>
      <c r="D426" s="79">
        <v>0</v>
      </c>
      <c r="E426" s="79">
        <v>0</v>
      </c>
      <c r="F426" s="79">
        <v>0</v>
      </c>
      <c r="G426" s="79">
        <v>0</v>
      </c>
      <c r="H426" s="79">
        <v>0</v>
      </c>
      <c r="I426" s="79">
        <v>0</v>
      </c>
      <c r="J426" s="79">
        <v>0</v>
      </c>
      <c r="K426" s="79">
        <v>0</v>
      </c>
      <c r="L426" s="79">
        <v>0</v>
      </c>
      <c r="M426" s="79">
        <v>0</v>
      </c>
      <c r="N426" s="79">
        <v>0</v>
      </c>
      <c r="O426" s="79">
        <v>0</v>
      </c>
      <c r="P426" s="79">
        <v>0</v>
      </c>
      <c r="Q426" s="79">
        <v>0</v>
      </c>
      <c r="R426" s="79">
        <v>0</v>
      </c>
      <c r="S426" s="79">
        <v>0</v>
      </c>
      <c r="T426" s="79">
        <v>0</v>
      </c>
      <c r="U426" s="79">
        <v>0</v>
      </c>
      <c r="V426" s="79">
        <v>0</v>
      </c>
      <c r="W426" s="79">
        <v>0</v>
      </c>
      <c r="X426" s="79">
        <v>0</v>
      </c>
      <c r="Y426" s="79">
        <v>0</v>
      </c>
      <c r="Z426" s="79">
        <v>0</v>
      </c>
      <c r="AA426" s="79">
        <v>0</v>
      </c>
      <c r="AB426" s="79">
        <v>0</v>
      </c>
      <c r="AC426" s="79">
        <v>0</v>
      </c>
      <c r="AD426" s="79">
        <v>0</v>
      </c>
      <c r="AE426" s="79">
        <v>0</v>
      </c>
      <c r="AF426" s="79">
        <v>0</v>
      </c>
      <c r="AG426" s="79">
        <v>0</v>
      </c>
      <c r="AH426" s="79">
        <v>0</v>
      </c>
      <c r="AI426" s="79">
        <v>0</v>
      </c>
      <c r="AJ426" s="79">
        <v>0</v>
      </c>
      <c r="AK426" s="79">
        <v>0</v>
      </c>
      <c r="AL426" s="79">
        <v>0</v>
      </c>
      <c r="AM426" s="79">
        <f t="shared" si="6"/>
        <v>0</v>
      </c>
      <c r="AP426" s="45"/>
    </row>
    <row r="427" spans="1:42" ht="33" customHeight="1">
      <c r="A427" s="54">
        <v>1432</v>
      </c>
      <c r="B427" s="55" t="s">
        <v>405</v>
      </c>
      <c r="C427" s="80" t="s">
        <v>682</v>
      </c>
      <c r="D427" s="79">
        <v>0</v>
      </c>
      <c r="E427" s="79">
        <v>0</v>
      </c>
      <c r="F427" s="79">
        <v>0</v>
      </c>
      <c r="G427" s="79">
        <v>0</v>
      </c>
      <c r="H427" s="79">
        <v>0</v>
      </c>
      <c r="I427" s="79">
        <v>0</v>
      </c>
      <c r="J427" s="79">
        <v>0</v>
      </c>
      <c r="K427" s="79">
        <v>0</v>
      </c>
      <c r="L427" s="79">
        <v>0</v>
      </c>
      <c r="M427" s="79">
        <v>0</v>
      </c>
      <c r="N427" s="79">
        <v>0</v>
      </c>
      <c r="O427" s="79">
        <v>0</v>
      </c>
      <c r="P427" s="79">
        <v>0</v>
      </c>
      <c r="Q427" s="79">
        <v>0</v>
      </c>
      <c r="R427" s="79">
        <v>0</v>
      </c>
      <c r="S427" s="79">
        <v>0</v>
      </c>
      <c r="T427" s="79">
        <v>0</v>
      </c>
      <c r="U427" s="79">
        <v>0</v>
      </c>
      <c r="V427" s="79">
        <v>0</v>
      </c>
      <c r="W427" s="79">
        <v>0</v>
      </c>
      <c r="X427" s="79">
        <v>0</v>
      </c>
      <c r="Y427" s="79">
        <v>0</v>
      </c>
      <c r="Z427" s="79">
        <v>0</v>
      </c>
      <c r="AA427" s="79">
        <v>0</v>
      </c>
      <c r="AB427" s="79">
        <v>0</v>
      </c>
      <c r="AC427" s="79">
        <v>0</v>
      </c>
      <c r="AD427" s="79">
        <v>0</v>
      </c>
      <c r="AE427" s="79">
        <v>0</v>
      </c>
      <c r="AF427" s="79">
        <v>0</v>
      </c>
      <c r="AG427" s="79">
        <v>0</v>
      </c>
      <c r="AH427" s="79">
        <v>0</v>
      </c>
      <c r="AI427" s="79">
        <v>0</v>
      </c>
      <c r="AJ427" s="79">
        <v>0</v>
      </c>
      <c r="AK427" s="79">
        <v>0</v>
      </c>
      <c r="AL427" s="79">
        <v>0</v>
      </c>
      <c r="AM427" s="79">
        <f t="shared" si="6"/>
        <v>0</v>
      </c>
      <c r="AP427" s="45"/>
    </row>
    <row r="428" spans="1:42" ht="33" customHeight="1">
      <c r="A428" s="54">
        <v>1433</v>
      </c>
      <c r="B428" s="55" t="s">
        <v>406</v>
      </c>
      <c r="C428" s="80" t="s">
        <v>682</v>
      </c>
      <c r="D428" s="79">
        <v>0</v>
      </c>
      <c r="E428" s="79">
        <v>0</v>
      </c>
      <c r="F428" s="79">
        <v>0</v>
      </c>
      <c r="G428" s="79">
        <v>0</v>
      </c>
      <c r="H428" s="79">
        <v>0</v>
      </c>
      <c r="I428" s="79">
        <v>0</v>
      </c>
      <c r="J428" s="79">
        <v>0</v>
      </c>
      <c r="K428" s="79">
        <v>0</v>
      </c>
      <c r="L428" s="79">
        <v>0</v>
      </c>
      <c r="M428" s="79">
        <v>0</v>
      </c>
      <c r="N428" s="79">
        <v>0</v>
      </c>
      <c r="O428" s="79">
        <v>0</v>
      </c>
      <c r="P428" s="79">
        <v>0</v>
      </c>
      <c r="Q428" s="79">
        <v>0</v>
      </c>
      <c r="R428" s="79">
        <v>0</v>
      </c>
      <c r="S428" s="79">
        <v>0</v>
      </c>
      <c r="T428" s="79">
        <v>0</v>
      </c>
      <c r="U428" s="79">
        <v>0</v>
      </c>
      <c r="V428" s="79">
        <v>0</v>
      </c>
      <c r="W428" s="79">
        <v>0</v>
      </c>
      <c r="X428" s="79">
        <v>0</v>
      </c>
      <c r="Y428" s="79">
        <v>0</v>
      </c>
      <c r="Z428" s="79">
        <v>0</v>
      </c>
      <c r="AA428" s="79">
        <v>0</v>
      </c>
      <c r="AB428" s="79">
        <v>0</v>
      </c>
      <c r="AC428" s="79">
        <v>0</v>
      </c>
      <c r="AD428" s="79">
        <v>0</v>
      </c>
      <c r="AE428" s="79">
        <v>0</v>
      </c>
      <c r="AF428" s="79">
        <v>0</v>
      </c>
      <c r="AG428" s="79">
        <v>0</v>
      </c>
      <c r="AH428" s="79">
        <v>0</v>
      </c>
      <c r="AI428" s="79">
        <v>0</v>
      </c>
      <c r="AJ428" s="79">
        <v>0</v>
      </c>
      <c r="AK428" s="79">
        <v>0</v>
      </c>
      <c r="AL428" s="79">
        <v>0</v>
      </c>
      <c r="AM428" s="79">
        <f t="shared" si="6"/>
        <v>0</v>
      </c>
      <c r="AP428" s="45"/>
    </row>
    <row r="429" spans="1:42" ht="33" customHeight="1">
      <c r="A429" s="54">
        <v>1434</v>
      </c>
      <c r="B429" s="55" t="s">
        <v>407</v>
      </c>
      <c r="C429" s="80" t="s">
        <v>682</v>
      </c>
      <c r="D429" s="79">
        <v>0</v>
      </c>
      <c r="E429" s="79">
        <v>0</v>
      </c>
      <c r="F429" s="79">
        <v>0</v>
      </c>
      <c r="G429" s="79">
        <v>0</v>
      </c>
      <c r="H429" s="79">
        <v>0</v>
      </c>
      <c r="I429" s="79">
        <v>0</v>
      </c>
      <c r="J429" s="79">
        <v>0</v>
      </c>
      <c r="K429" s="79">
        <v>0</v>
      </c>
      <c r="L429" s="79">
        <v>0</v>
      </c>
      <c r="M429" s="79">
        <v>0</v>
      </c>
      <c r="N429" s="79">
        <v>0</v>
      </c>
      <c r="O429" s="79">
        <v>0</v>
      </c>
      <c r="P429" s="79">
        <v>0</v>
      </c>
      <c r="Q429" s="79">
        <v>0</v>
      </c>
      <c r="R429" s="79">
        <v>0</v>
      </c>
      <c r="S429" s="79">
        <v>0</v>
      </c>
      <c r="T429" s="79">
        <v>0</v>
      </c>
      <c r="U429" s="79">
        <v>0</v>
      </c>
      <c r="V429" s="79">
        <v>0</v>
      </c>
      <c r="W429" s="79">
        <v>0</v>
      </c>
      <c r="X429" s="79">
        <v>0</v>
      </c>
      <c r="Y429" s="79">
        <v>0</v>
      </c>
      <c r="Z429" s="79">
        <v>0</v>
      </c>
      <c r="AA429" s="79">
        <v>0</v>
      </c>
      <c r="AB429" s="79">
        <v>0</v>
      </c>
      <c r="AC429" s="79">
        <v>0</v>
      </c>
      <c r="AD429" s="79">
        <v>0</v>
      </c>
      <c r="AE429" s="79">
        <v>0</v>
      </c>
      <c r="AF429" s="79">
        <v>0</v>
      </c>
      <c r="AG429" s="79">
        <v>0</v>
      </c>
      <c r="AH429" s="79">
        <v>0</v>
      </c>
      <c r="AI429" s="79">
        <v>0</v>
      </c>
      <c r="AJ429" s="79">
        <v>0</v>
      </c>
      <c r="AK429" s="79">
        <v>0</v>
      </c>
      <c r="AL429" s="79">
        <v>0</v>
      </c>
      <c r="AM429" s="79">
        <f t="shared" si="6"/>
        <v>0</v>
      </c>
      <c r="AP429" s="45"/>
    </row>
    <row r="430" spans="1:42" ht="33" customHeight="1">
      <c r="A430" s="54">
        <v>1435</v>
      </c>
      <c r="B430" s="55" t="s">
        <v>408</v>
      </c>
      <c r="C430" s="80" t="s">
        <v>682</v>
      </c>
      <c r="D430" s="79">
        <v>0</v>
      </c>
      <c r="E430" s="79">
        <v>0</v>
      </c>
      <c r="F430" s="79">
        <v>0</v>
      </c>
      <c r="G430" s="79">
        <v>0</v>
      </c>
      <c r="H430" s="79">
        <v>0</v>
      </c>
      <c r="I430" s="79">
        <v>0</v>
      </c>
      <c r="J430" s="79">
        <v>0</v>
      </c>
      <c r="K430" s="79">
        <v>0</v>
      </c>
      <c r="L430" s="79">
        <v>0</v>
      </c>
      <c r="M430" s="79">
        <v>0</v>
      </c>
      <c r="N430" s="79">
        <v>0</v>
      </c>
      <c r="O430" s="79">
        <v>0</v>
      </c>
      <c r="P430" s="79">
        <v>0</v>
      </c>
      <c r="Q430" s="79">
        <v>0</v>
      </c>
      <c r="R430" s="79">
        <v>0</v>
      </c>
      <c r="S430" s="79">
        <v>0</v>
      </c>
      <c r="T430" s="79">
        <v>0</v>
      </c>
      <c r="U430" s="79">
        <v>0</v>
      </c>
      <c r="V430" s="79">
        <v>0</v>
      </c>
      <c r="W430" s="79">
        <v>0</v>
      </c>
      <c r="X430" s="79">
        <v>0</v>
      </c>
      <c r="Y430" s="79">
        <v>0</v>
      </c>
      <c r="Z430" s="79">
        <v>0</v>
      </c>
      <c r="AA430" s="79">
        <v>0</v>
      </c>
      <c r="AB430" s="79">
        <v>0</v>
      </c>
      <c r="AC430" s="79">
        <v>0</v>
      </c>
      <c r="AD430" s="79">
        <v>0</v>
      </c>
      <c r="AE430" s="79">
        <v>0</v>
      </c>
      <c r="AF430" s="79">
        <v>0</v>
      </c>
      <c r="AG430" s="79">
        <v>0</v>
      </c>
      <c r="AH430" s="79">
        <v>0</v>
      </c>
      <c r="AI430" s="79">
        <v>0</v>
      </c>
      <c r="AJ430" s="79">
        <v>0</v>
      </c>
      <c r="AK430" s="79">
        <v>0</v>
      </c>
      <c r="AL430" s="79">
        <v>0</v>
      </c>
      <c r="AM430" s="79">
        <f t="shared" si="6"/>
        <v>0</v>
      </c>
      <c r="AP430" s="45"/>
    </row>
    <row r="431" spans="1:42" ht="33" customHeight="1">
      <c r="A431" s="54">
        <v>1501</v>
      </c>
      <c r="B431" s="55" t="s">
        <v>409</v>
      </c>
      <c r="C431" s="80" t="s">
        <v>682</v>
      </c>
      <c r="D431" s="79">
        <v>0</v>
      </c>
      <c r="E431" s="79">
        <v>0</v>
      </c>
      <c r="F431" s="79">
        <v>0</v>
      </c>
      <c r="G431" s="79">
        <v>0</v>
      </c>
      <c r="H431" s="79">
        <v>0</v>
      </c>
      <c r="I431" s="79">
        <v>0</v>
      </c>
      <c r="J431" s="79">
        <v>0</v>
      </c>
      <c r="K431" s="79">
        <v>0</v>
      </c>
      <c r="L431" s="79">
        <v>0</v>
      </c>
      <c r="M431" s="79">
        <v>0</v>
      </c>
      <c r="N431" s="79">
        <v>0</v>
      </c>
      <c r="O431" s="79">
        <v>0</v>
      </c>
      <c r="P431" s="79">
        <v>0</v>
      </c>
      <c r="Q431" s="79">
        <v>0</v>
      </c>
      <c r="R431" s="79">
        <v>0</v>
      </c>
      <c r="S431" s="79">
        <v>0</v>
      </c>
      <c r="T431" s="79">
        <v>0</v>
      </c>
      <c r="U431" s="79">
        <v>0</v>
      </c>
      <c r="V431" s="79">
        <v>0</v>
      </c>
      <c r="W431" s="79">
        <v>0</v>
      </c>
      <c r="X431" s="79">
        <v>0</v>
      </c>
      <c r="Y431" s="79">
        <v>0</v>
      </c>
      <c r="Z431" s="79">
        <v>0</v>
      </c>
      <c r="AA431" s="79">
        <v>0</v>
      </c>
      <c r="AB431" s="79">
        <v>0</v>
      </c>
      <c r="AC431" s="79">
        <v>0</v>
      </c>
      <c r="AD431" s="79">
        <v>0</v>
      </c>
      <c r="AE431" s="79">
        <v>0</v>
      </c>
      <c r="AF431" s="79">
        <v>0</v>
      </c>
      <c r="AG431" s="79">
        <v>0</v>
      </c>
      <c r="AH431" s="79">
        <v>0</v>
      </c>
      <c r="AI431" s="79">
        <v>0</v>
      </c>
      <c r="AJ431" s="79">
        <v>0</v>
      </c>
      <c r="AK431" s="79">
        <v>0</v>
      </c>
      <c r="AL431" s="79">
        <v>0</v>
      </c>
      <c r="AM431" s="79">
        <f t="shared" si="6"/>
        <v>0</v>
      </c>
      <c r="AP431" s="45"/>
    </row>
    <row r="432" spans="1:42" ht="33" customHeight="1">
      <c r="A432" s="54">
        <v>1502</v>
      </c>
      <c r="B432" s="55" t="s">
        <v>410</v>
      </c>
      <c r="C432" s="80" t="s">
        <v>682</v>
      </c>
      <c r="D432" s="79">
        <v>0</v>
      </c>
      <c r="E432" s="79">
        <v>0</v>
      </c>
      <c r="F432" s="79">
        <v>0</v>
      </c>
      <c r="G432" s="79">
        <v>0</v>
      </c>
      <c r="H432" s="79">
        <v>0</v>
      </c>
      <c r="I432" s="79">
        <v>0</v>
      </c>
      <c r="J432" s="79">
        <v>0</v>
      </c>
      <c r="K432" s="79">
        <v>0</v>
      </c>
      <c r="L432" s="79">
        <v>0</v>
      </c>
      <c r="M432" s="79">
        <v>0</v>
      </c>
      <c r="N432" s="79">
        <v>0</v>
      </c>
      <c r="O432" s="79">
        <v>0</v>
      </c>
      <c r="P432" s="79">
        <v>0</v>
      </c>
      <c r="Q432" s="79">
        <v>0</v>
      </c>
      <c r="R432" s="79">
        <v>0</v>
      </c>
      <c r="S432" s="79">
        <v>0</v>
      </c>
      <c r="T432" s="79">
        <v>0</v>
      </c>
      <c r="U432" s="79">
        <v>0</v>
      </c>
      <c r="V432" s="79">
        <v>0</v>
      </c>
      <c r="W432" s="79">
        <v>0</v>
      </c>
      <c r="X432" s="79">
        <v>0</v>
      </c>
      <c r="Y432" s="79">
        <v>0</v>
      </c>
      <c r="Z432" s="79">
        <v>0</v>
      </c>
      <c r="AA432" s="79">
        <v>0</v>
      </c>
      <c r="AB432" s="79">
        <v>0</v>
      </c>
      <c r="AC432" s="79">
        <v>0</v>
      </c>
      <c r="AD432" s="79">
        <v>0</v>
      </c>
      <c r="AE432" s="79">
        <v>0</v>
      </c>
      <c r="AF432" s="79">
        <v>0</v>
      </c>
      <c r="AG432" s="79">
        <v>0</v>
      </c>
      <c r="AH432" s="79">
        <v>0</v>
      </c>
      <c r="AI432" s="79">
        <v>0</v>
      </c>
      <c r="AJ432" s="79">
        <v>0</v>
      </c>
      <c r="AK432" s="79">
        <v>0</v>
      </c>
      <c r="AL432" s="79">
        <v>0</v>
      </c>
      <c r="AM432" s="79">
        <f t="shared" si="6"/>
        <v>0</v>
      </c>
      <c r="AP432" s="45"/>
    </row>
    <row r="433" spans="1:42" ht="33" customHeight="1">
      <c r="A433" s="54">
        <v>1503</v>
      </c>
      <c r="B433" s="55" t="s">
        <v>411</v>
      </c>
      <c r="C433" s="80" t="s">
        <v>682</v>
      </c>
      <c r="D433" s="79">
        <v>0</v>
      </c>
      <c r="E433" s="79">
        <v>0</v>
      </c>
      <c r="F433" s="79">
        <v>0</v>
      </c>
      <c r="G433" s="79">
        <v>0</v>
      </c>
      <c r="H433" s="79">
        <v>0</v>
      </c>
      <c r="I433" s="79">
        <v>0</v>
      </c>
      <c r="J433" s="79">
        <v>0</v>
      </c>
      <c r="K433" s="79">
        <v>0</v>
      </c>
      <c r="L433" s="79">
        <v>0</v>
      </c>
      <c r="M433" s="79">
        <v>0</v>
      </c>
      <c r="N433" s="79">
        <v>0</v>
      </c>
      <c r="O433" s="79">
        <v>0</v>
      </c>
      <c r="P433" s="79">
        <v>0</v>
      </c>
      <c r="Q433" s="79">
        <v>0</v>
      </c>
      <c r="R433" s="79">
        <v>0</v>
      </c>
      <c r="S433" s="79">
        <v>0</v>
      </c>
      <c r="T433" s="79">
        <v>0</v>
      </c>
      <c r="U433" s="79">
        <v>0</v>
      </c>
      <c r="V433" s="79">
        <v>0</v>
      </c>
      <c r="W433" s="79">
        <v>0</v>
      </c>
      <c r="X433" s="79">
        <v>0</v>
      </c>
      <c r="Y433" s="79">
        <v>0</v>
      </c>
      <c r="Z433" s="79">
        <v>0</v>
      </c>
      <c r="AA433" s="79">
        <v>0</v>
      </c>
      <c r="AB433" s="79">
        <v>0</v>
      </c>
      <c r="AC433" s="79">
        <v>0</v>
      </c>
      <c r="AD433" s="79">
        <v>0</v>
      </c>
      <c r="AE433" s="79">
        <v>0</v>
      </c>
      <c r="AF433" s="79">
        <v>0</v>
      </c>
      <c r="AG433" s="79">
        <v>0</v>
      </c>
      <c r="AH433" s="79">
        <v>0</v>
      </c>
      <c r="AI433" s="79">
        <v>0</v>
      </c>
      <c r="AJ433" s="79">
        <v>0</v>
      </c>
      <c r="AK433" s="79">
        <v>0</v>
      </c>
      <c r="AL433" s="79">
        <v>0</v>
      </c>
      <c r="AM433" s="79">
        <f t="shared" si="6"/>
        <v>0</v>
      </c>
      <c r="AP433" s="45"/>
    </row>
    <row r="434" spans="1:42" ht="33" customHeight="1">
      <c r="A434" s="54">
        <v>1504</v>
      </c>
      <c r="B434" s="55" t="s">
        <v>412</v>
      </c>
      <c r="C434" s="80" t="s">
        <v>682</v>
      </c>
      <c r="D434" s="79">
        <v>0</v>
      </c>
      <c r="E434" s="79">
        <v>0</v>
      </c>
      <c r="F434" s="79">
        <v>0</v>
      </c>
      <c r="G434" s="79">
        <v>0</v>
      </c>
      <c r="H434" s="79">
        <v>0</v>
      </c>
      <c r="I434" s="79">
        <v>0</v>
      </c>
      <c r="J434" s="79">
        <v>0</v>
      </c>
      <c r="K434" s="79">
        <v>0</v>
      </c>
      <c r="L434" s="79">
        <v>0</v>
      </c>
      <c r="M434" s="79">
        <v>0</v>
      </c>
      <c r="N434" s="79">
        <v>0</v>
      </c>
      <c r="O434" s="79">
        <v>0</v>
      </c>
      <c r="P434" s="79">
        <v>0</v>
      </c>
      <c r="Q434" s="79">
        <v>0</v>
      </c>
      <c r="R434" s="79">
        <v>0</v>
      </c>
      <c r="S434" s="79">
        <v>0</v>
      </c>
      <c r="T434" s="79">
        <v>0</v>
      </c>
      <c r="U434" s="79">
        <v>0</v>
      </c>
      <c r="V434" s="79">
        <v>0</v>
      </c>
      <c r="W434" s="79">
        <v>0</v>
      </c>
      <c r="X434" s="79">
        <v>0</v>
      </c>
      <c r="Y434" s="79">
        <v>0</v>
      </c>
      <c r="Z434" s="79">
        <v>0</v>
      </c>
      <c r="AA434" s="79">
        <v>0</v>
      </c>
      <c r="AB434" s="79">
        <v>0</v>
      </c>
      <c r="AC434" s="79">
        <v>0</v>
      </c>
      <c r="AD434" s="79">
        <v>0</v>
      </c>
      <c r="AE434" s="79">
        <v>0</v>
      </c>
      <c r="AF434" s="79">
        <v>0</v>
      </c>
      <c r="AG434" s="79">
        <v>0</v>
      </c>
      <c r="AH434" s="79">
        <v>0</v>
      </c>
      <c r="AI434" s="79">
        <v>0</v>
      </c>
      <c r="AJ434" s="79">
        <v>0</v>
      </c>
      <c r="AK434" s="79">
        <v>0</v>
      </c>
      <c r="AL434" s="79">
        <v>0</v>
      </c>
      <c r="AM434" s="79">
        <f t="shared" si="6"/>
        <v>0</v>
      </c>
      <c r="AP434" s="45"/>
    </row>
    <row r="435" spans="1:42" ht="33" customHeight="1">
      <c r="A435" s="54">
        <v>1505</v>
      </c>
      <c r="B435" s="55" t="s">
        <v>413</v>
      </c>
      <c r="C435" s="80" t="s">
        <v>682</v>
      </c>
      <c r="D435" s="79">
        <v>0</v>
      </c>
      <c r="E435" s="79">
        <v>0</v>
      </c>
      <c r="F435" s="79">
        <v>0</v>
      </c>
      <c r="G435" s="79">
        <v>0</v>
      </c>
      <c r="H435" s="79">
        <v>0</v>
      </c>
      <c r="I435" s="79">
        <v>0</v>
      </c>
      <c r="J435" s="79">
        <v>0</v>
      </c>
      <c r="K435" s="79">
        <v>0</v>
      </c>
      <c r="L435" s="79">
        <v>0</v>
      </c>
      <c r="M435" s="79">
        <v>0</v>
      </c>
      <c r="N435" s="79">
        <v>0</v>
      </c>
      <c r="O435" s="79">
        <v>0</v>
      </c>
      <c r="P435" s="79">
        <v>0</v>
      </c>
      <c r="Q435" s="79">
        <v>0</v>
      </c>
      <c r="R435" s="79">
        <v>0</v>
      </c>
      <c r="S435" s="79">
        <v>0</v>
      </c>
      <c r="T435" s="79">
        <v>0</v>
      </c>
      <c r="U435" s="79">
        <v>0</v>
      </c>
      <c r="V435" s="79">
        <v>0</v>
      </c>
      <c r="W435" s="79">
        <v>0</v>
      </c>
      <c r="X435" s="79">
        <v>0</v>
      </c>
      <c r="Y435" s="79">
        <v>0</v>
      </c>
      <c r="Z435" s="79">
        <v>0</v>
      </c>
      <c r="AA435" s="79">
        <v>0</v>
      </c>
      <c r="AB435" s="79">
        <v>0</v>
      </c>
      <c r="AC435" s="79">
        <v>0</v>
      </c>
      <c r="AD435" s="79">
        <v>0</v>
      </c>
      <c r="AE435" s="79">
        <v>0</v>
      </c>
      <c r="AF435" s="79">
        <v>0</v>
      </c>
      <c r="AG435" s="79">
        <v>0</v>
      </c>
      <c r="AH435" s="79">
        <v>0</v>
      </c>
      <c r="AI435" s="79">
        <v>0</v>
      </c>
      <c r="AJ435" s="79">
        <v>0</v>
      </c>
      <c r="AK435" s="79">
        <v>0</v>
      </c>
      <c r="AL435" s="79">
        <v>0</v>
      </c>
      <c r="AM435" s="79">
        <f t="shared" si="6"/>
        <v>0</v>
      </c>
      <c r="AP435" s="45"/>
    </row>
    <row r="436" spans="1:42" ht="33" customHeight="1">
      <c r="A436" s="54">
        <v>1506</v>
      </c>
      <c r="B436" s="55" t="s">
        <v>414</v>
      </c>
      <c r="C436" s="80" t="s">
        <v>682</v>
      </c>
      <c r="D436" s="79">
        <v>0</v>
      </c>
      <c r="E436" s="79">
        <v>0</v>
      </c>
      <c r="F436" s="79">
        <v>0</v>
      </c>
      <c r="G436" s="79">
        <v>0</v>
      </c>
      <c r="H436" s="79">
        <v>0</v>
      </c>
      <c r="I436" s="79">
        <v>0</v>
      </c>
      <c r="J436" s="79">
        <v>0</v>
      </c>
      <c r="K436" s="79">
        <v>0</v>
      </c>
      <c r="L436" s="79">
        <v>0</v>
      </c>
      <c r="M436" s="79">
        <v>0</v>
      </c>
      <c r="N436" s="79">
        <v>0</v>
      </c>
      <c r="O436" s="79">
        <v>0</v>
      </c>
      <c r="P436" s="79">
        <v>0</v>
      </c>
      <c r="Q436" s="79">
        <v>0</v>
      </c>
      <c r="R436" s="79">
        <v>0</v>
      </c>
      <c r="S436" s="79">
        <v>0</v>
      </c>
      <c r="T436" s="79">
        <v>0</v>
      </c>
      <c r="U436" s="79">
        <v>0</v>
      </c>
      <c r="V436" s="79">
        <v>0</v>
      </c>
      <c r="W436" s="79">
        <v>0</v>
      </c>
      <c r="X436" s="79">
        <v>0</v>
      </c>
      <c r="Y436" s="79">
        <v>0</v>
      </c>
      <c r="Z436" s="79">
        <v>0</v>
      </c>
      <c r="AA436" s="79">
        <v>0</v>
      </c>
      <c r="AB436" s="79">
        <v>0</v>
      </c>
      <c r="AC436" s="79">
        <v>0</v>
      </c>
      <c r="AD436" s="79">
        <v>0</v>
      </c>
      <c r="AE436" s="79">
        <v>0</v>
      </c>
      <c r="AF436" s="79">
        <v>0</v>
      </c>
      <c r="AG436" s="79">
        <v>0</v>
      </c>
      <c r="AH436" s="79">
        <v>0</v>
      </c>
      <c r="AI436" s="79">
        <v>0</v>
      </c>
      <c r="AJ436" s="79">
        <v>0</v>
      </c>
      <c r="AK436" s="79">
        <v>0</v>
      </c>
      <c r="AL436" s="79">
        <v>0</v>
      </c>
      <c r="AM436" s="79">
        <f t="shared" si="6"/>
        <v>0</v>
      </c>
      <c r="AP436" s="45"/>
    </row>
    <row r="437" spans="1:42" ht="33" customHeight="1">
      <c r="A437" s="54">
        <v>1507</v>
      </c>
      <c r="B437" s="55" t="s">
        <v>415</v>
      </c>
      <c r="C437" s="80" t="s">
        <v>682</v>
      </c>
      <c r="D437" s="79">
        <v>0</v>
      </c>
      <c r="E437" s="79">
        <v>0</v>
      </c>
      <c r="F437" s="79">
        <v>0</v>
      </c>
      <c r="G437" s="79">
        <v>0</v>
      </c>
      <c r="H437" s="79">
        <v>0</v>
      </c>
      <c r="I437" s="79">
        <v>0</v>
      </c>
      <c r="J437" s="79">
        <v>0</v>
      </c>
      <c r="K437" s="79">
        <v>0</v>
      </c>
      <c r="L437" s="79">
        <v>0</v>
      </c>
      <c r="M437" s="79">
        <v>0</v>
      </c>
      <c r="N437" s="79">
        <v>0</v>
      </c>
      <c r="O437" s="79">
        <v>0</v>
      </c>
      <c r="P437" s="79">
        <v>0</v>
      </c>
      <c r="Q437" s="79">
        <v>0</v>
      </c>
      <c r="R437" s="79">
        <v>0</v>
      </c>
      <c r="S437" s="79">
        <v>0</v>
      </c>
      <c r="T437" s="79">
        <v>0</v>
      </c>
      <c r="U437" s="79">
        <v>0</v>
      </c>
      <c r="V437" s="79">
        <v>0</v>
      </c>
      <c r="W437" s="79">
        <v>0</v>
      </c>
      <c r="X437" s="79">
        <v>0</v>
      </c>
      <c r="Y437" s="79">
        <v>0</v>
      </c>
      <c r="Z437" s="79">
        <v>0</v>
      </c>
      <c r="AA437" s="79">
        <v>0</v>
      </c>
      <c r="AB437" s="79">
        <v>0</v>
      </c>
      <c r="AC437" s="79">
        <v>0</v>
      </c>
      <c r="AD437" s="79">
        <v>0</v>
      </c>
      <c r="AE437" s="79">
        <v>0</v>
      </c>
      <c r="AF437" s="79">
        <v>0</v>
      </c>
      <c r="AG437" s="79">
        <v>0</v>
      </c>
      <c r="AH437" s="79">
        <v>0</v>
      </c>
      <c r="AI437" s="79">
        <v>0</v>
      </c>
      <c r="AJ437" s="79">
        <v>0</v>
      </c>
      <c r="AK437" s="79">
        <v>0</v>
      </c>
      <c r="AL437" s="79">
        <v>0</v>
      </c>
      <c r="AM437" s="79">
        <f t="shared" si="6"/>
        <v>0</v>
      </c>
      <c r="AP437" s="45"/>
    </row>
    <row r="438" spans="1:42" ht="33" customHeight="1">
      <c r="A438" s="54">
        <v>1508</v>
      </c>
      <c r="B438" s="55" t="s">
        <v>416</v>
      </c>
      <c r="C438" s="80" t="s">
        <v>682</v>
      </c>
      <c r="D438" s="79">
        <v>0</v>
      </c>
      <c r="E438" s="79">
        <v>0</v>
      </c>
      <c r="F438" s="79">
        <v>0</v>
      </c>
      <c r="G438" s="79">
        <v>0</v>
      </c>
      <c r="H438" s="79">
        <v>0</v>
      </c>
      <c r="I438" s="79">
        <v>0</v>
      </c>
      <c r="J438" s="79">
        <v>0</v>
      </c>
      <c r="K438" s="79">
        <v>0</v>
      </c>
      <c r="L438" s="79">
        <v>0</v>
      </c>
      <c r="M438" s="79">
        <v>0</v>
      </c>
      <c r="N438" s="79">
        <v>0</v>
      </c>
      <c r="O438" s="79">
        <v>0</v>
      </c>
      <c r="P438" s="79">
        <v>0</v>
      </c>
      <c r="Q438" s="79">
        <v>0</v>
      </c>
      <c r="R438" s="79">
        <v>0</v>
      </c>
      <c r="S438" s="79">
        <v>0</v>
      </c>
      <c r="T438" s="79">
        <v>0</v>
      </c>
      <c r="U438" s="79">
        <v>0</v>
      </c>
      <c r="V438" s="79">
        <v>0</v>
      </c>
      <c r="W438" s="79">
        <v>0</v>
      </c>
      <c r="X438" s="79">
        <v>0</v>
      </c>
      <c r="Y438" s="79">
        <v>0</v>
      </c>
      <c r="Z438" s="79">
        <v>0</v>
      </c>
      <c r="AA438" s="79">
        <v>0</v>
      </c>
      <c r="AB438" s="79">
        <v>0</v>
      </c>
      <c r="AC438" s="79">
        <v>0</v>
      </c>
      <c r="AD438" s="79">
        <v>0</v>
      </c>
      <c r="AE438" s="79">
        <v>0</v>
      </c>
      <c r="AF438" s="79">
        <v>0</v>
      </c>
      <c r="AG438" s="79">
        <v>0</v>
      </c>
      <c r="AH438" s="79">
        <v>0</v>
      </c>
      <c r="AI438" s="79">
        <v>0</v>
      </c>
      <c r="AJ438" s="79">
        <v>0</v>
      </c>
      <c r="AK438" s="79">
        <v>0</v>
      </c>
      <c r="AL438" s="79">
        <v>0</v>
      </c>
      <c r="AM438" s="79">
        <f t="shared" si="6"/>
        <v>0</v>
      </c>
      <c r="AP438" s="45"/>
    </row>
    <row r="439" spans="1:42" ht="33" customHeight="1">
      <c r="A439" s="54">
        <v>1509</v>
      </c>
      <c r="B439" s="55" t="s">
        <v>417</v>
      </c>
      <c r="C439" s="80" t="s">
        <v>682</v>
      </c>
      <c r="D439" s="79">
        <v>0</v>
      </c>
      <c r="E439" s="79">
        <v>0</v>
      </c>
      <c r="F439" s="79">
        <v>0</v>
      </c>
      <c r="G439" s="79">
        <v>0</v>
      </c>
      <c r="H439" s="79">
        <v>0</v>
      </c>
      <c r="I439" s="79">
        <v>0</v>
      </c>
      <c r="J439" s="79">
        <v>0</v>
      </c>
      <c r="K439" s="79">
        <v>0</v>
      </c>
      <c r="L439" s="79">
        <v>0</v>
      </c>
      <c r="M439" s="79">
        <v>0</v>
      </c>
      <c r="N439" s="79">
        <v>0</v>
      </c>
      <c r="O439" s="79">
        <v>0</v>
      </c>
      <c r="P439" s="79">
        <v>0</v>
      </c>
      <c r="Q439" s="79">
        <v>0</v>
      </c>
      <c r="R439" s="79">
        <v>0</v>
      </c>
      <c r="S439" s="79">
        <v>0</v>
      </c>
      <c r="T439" s="79">
        <v>0</v>
      </c>
      <c r="U439" s="79">
        <v>0</v>
      </c>
      <c r="V439" s="79">
        <v>0</v>
      </c>
      <c r="W439" s="79">
        <v>0</v>
      </c>
      <c r="X439" s="79">
        <v>0</v>
      </c>
      <c r="Y439" s="79">
        <v>0</v>
      </c>
      <c r="Z439" s="79">
        <v>0</v>
      </c>
      <c r="AA439" s="79">
        <v>0</v>
      </c>
      <c r="AB439" s="79">
        <v>0</v>
      </c>
      <c r="AC439" s="79">
        <v>0</v>
      </c>
      <c r="AD439" s="79">
        <v>0</v>
      </c>
      <c r="AE439" s="79">
        <v>0</v>
      </c>
      <c r="AF439" s="79">
        <v>0</v>
      </c>
      <c r="AG439" s="79">
        <v>0</v>
      </c>
      <c r="AH439" s="79">
        <v>0</v>
      </c>
      <c r="AI439" s="79">
        <v>0</v>
      </c>
      <c r="AJ439" s="79">
        <v>0</v>
      </c>
      <c r="AK439" s="79">
        <v>0</v>
      </c>
      <c r="AL439" s="79">
        <v>0</v>
      </c>
      <c r="AM439" s="79">
        <f t="shared" si="6"/>
        <v>0</v>
      </c>
      <c r="AP439" s="45"/>
    </row>
    <row r="440" spans="1:42" ht="33" customHeight="1">
      <c r="A440" s="54">
        <v>1510</v>
      </c>
      <c r="B440" s="55" t="s">
        <v>418</v>
      </c>
      <c r="C440" s="80" t="s">
        <v>682</v>
      </c>
      <c r="D440" s="79">
        <v>0</v>
      </c>
      <c r="E440" s="79">
        <v>0</v>
      </c>
      <c r="F440" s="79">
        <v>0</v>
      </c>
      <c r="G440" s="79">
        <v>0</v>
      </c>
      <c r="H440" s="79">
        <v>0</v>
      </c>
      <c r="I440" s="79">
        <v>0</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79">
        <v>0</v>
      </c>
      <c r="AA440" s="79">
        <v>0</v>
      </c>
      <c r="AB440" s="79">
        <v>0</v>
      </c>
      <c r="AC440" s="79">
        <v>0</v>
      </c>
      <c r="AD440" s="79">
        <v>0</v>
      </c>
      <c r="AE440" s="79">
        <v>0</v>
      </c>
      <c r="AF440" s="79">
        <v>0</v>
      </c>
      <c r="AG440" s="79">
        <v>0</v>
      </c>
      <c r="AH440" s="79">
        <v>0</v>
      </c>
      <c r="AI440" s="79">
        <v>0</v>
      </c>
      <c r="AJ440" s="79">
        <v>0</v>
      </c>
      <c r="AK440" s="79">
        <v>0</v>
      </c>
      <c r="AL440" s="79">
        <v>0</v>
      </c>
      <c r="AM440" s="79">
        <f t="shared" si="6"/>
        <v>0</v>
      </c>
      <c r="AP440" s="45"/>
    </row>
    <row r="441" spans="1:42" ht="33" customHeight="1">
      <c r="A441" s="54">
        <v>1511</v>
      </c>
      <c r="B441" s="55" t="s">
        <v>419</v>
      </c>
      <c r="C441" s="80" t="s">
        <v>682</v>
      </c>
      <c r="D441" s="79">
        <v>0</v>
      </c>
      <c r="E441" s="79">
        <v>0</v>
      </c>
      <c r="F441" s="79">
        <v>0</v>
      </c>
      <c r="G441" s="79">
        <v>0</v>
      </c>
      <c r="H441" s="79">
        <v>0</v>
      </c>
      <c r="I441" s="79">
        <v>0</v>
      </c>
      <c r="J441" s="79">
        <v>0</v>
      </c>
      <c r="K441" s="79">
        <v>0</v>
      </c>
      <c r="L441" s="79">
        <v>0</v>
      </c>
      <c r="M441" s="79">
        <v>0</v>
      </c>
      <c r="N441" s="79">
        <v>0</v>
      </c>
      <c r="O441" s="79">
        <v>0</v>
      </c>
      <c r="P441" s="79">
        <v>0</v>
      </c>
      <c r="Q441" s="79">
        <v>0</v>
      </c>
      <c r="R441" s="79">
        <v>0</v>
      </c>
      <c r="S441" s="79">
        <v>0</v>
      </c>
      <c r="T441" s="79">
        <v>0</v>
      </c>
      <c r="U441" s="79">
        <v>0</v>
      </c>
      <c r="V441" s="79">
        <v>0</v>
      </c>
      <c r="W441" s="79">
        <v>0</v>
      </c>
      <c r="X441" s="79">
        <v>0</v>
      </c>
      <c r="Y441" s="79">
        <v>0</v>
      </c>
      <c r="Z441" s="79">
        <v>0</v>
      </c>
      <c r="AA441" s="79">
        <v>0</v>
      </c>
      <c r="AB441" s="79">
        <v>0</v>
      </c>
      <c r="AC441" s="79">
        <v>0</v>
      </c>
      <c r="AD441" s="79">
        <v>0</v>
      </c>
      <c r="AE441" s="79">
        <v>0</v>
      </c>
      <c r="AF441" s="79">
        <v>0</v>
      </c>
      <c r="AG441" s="79">
        <v>0</v>
      </c>
      <c r="AH441" s="79">
        <v>0</v>
      </c>
      <c r="AI441" s="79">
        <v>0</v>
      </c>
      <c r="AJ441" s="79">
        <v>0</v>
      </c>
      <c r="AK441" s="79">
        <v>0</v>
      </c>
      <c r="AL441" s="79">
        <v>0</v>
      </c>
      <c r="AM441" s="79">
        <f t="shared" si="6"/>
        <v>0</v>
      </c>
      <c r="AP441" s="45"/>
    </row>
    <row r="442" spans="1:42" ht="33" customHeight="1">
      <c r="A442" s="54">
        <v>1512</v>
      </c>
      <c r="B442" s="55" t="s">
        <v>420</v>
      </c>
      <c r="C442" s="80" t="s">
        <v>682</v>
      </c>
      <c r="D442" s="79">
        <v>0</v>
      </c>
      <c r="E442" s="79">
        <v>0</v>
      </c>
      <c r="F442" s="79">
        <v>0</v>
      </c>
      <c r="G442" s="79">
        <v>0</v>
      </c>
      <c r="H442" s="79">
        <v>0</v>
      </c>
      <c r="I442" s="79">
        <v>0</v>
      </c>
      <c r="J442" s="79">
        <v>0</v>
      </c>
      <c r="K442" s="79">
        <v>0</v>
      </c>
      <c r="L442" s="79">
        <v>0</v>
      </c>
      <c r="M442" s="79">
        <v>0</v>
      </c>
      <c r="N442" s="79">
        <v>0</v>
      </c>
      <c r="O442" s="79">
        <v>0</v>
      </c>
      <c r="P442" s="79">
        <v>0</v>
      </c>
      <c r="Q442" s="79">
        <v>0</v>
      </c>
      <c r="R442" s="79">
        <v>0</v>
      </c>
      <c r="S442" s="79">
        <v>0</v>
      </c>
      <c r="T442" s="79">
        <v>0</v>
      </c>
      <c r="U442" s="79">
        <v>0</v>
      </c>
      <c r="V442" s="79">
        <v>0</v>
      </c>
      <c r="W442" s="79">
        <v>0</v>
      </c>
      <c r="X442" s="79">
        <v>0</v>
      </c>
      <c r="Y442" s="79">
        <v>0</v>
      </c>
      <c r="Z442" s="79">
        <v>0</v>
      </c>
      <c r="AA442" s="79">
        <v>0</v>
      </c>
      <c r="AB442" s="79">
        <v>0</v>
      </c>
      <c r="AC442" s="79">
        <v>0</v>
      </c>
      <c r="AD442" s="79">
        <v>0</v>
      </c>
      <c r="AE442" s="79">
        <v>0</v>
      </c>
      <c r="AF442" s="79">
        <v>0</v>
      </c>
      <c r="AG442" s="79">
        <v>0</v>
      </c>
      <c r="AH442" s="79">
        <v>0</v>
      </c>
      <c r="AI442" s="79">
        <v>0</v>
      </c>
      <c r="AJ442" s="79">
        <v>0</v>
      </c>
      <c r="AK442" s="79">
        <v>0</v>
      </c>
      <c r="AL442" s="79">
        <v>0</v>
      </c>
      <c r="AM442" s="79">
        <f t="shared" si="6"/>
        <v>0</v>
      </c>
      <c r="AP442" s="45"/>
    </row>
    <row r="443" spans="1:42" ht="33" customHeight="1">
      <c r="A443" s="54">
        <v>1513</v>
      </c>
      <c r="B443" s="55" t="s">
        <v>421</v>
      </c>
      <c r="C443" s="80" t="s">
        <v>682</v>
      </c>
      <c r="D443" s="79">
        <v>0</v>
      </c>
      <c r="E443" s="79">
        <v>0</v>
      </c>
      <c r="F443" s="79">
        <v>0</v>
      </c>
      <c r="G443" s="79">
        <v>0</v>
      </c>
      <c r="H443" s="79">
        <v>0</v>
      </c>
      <c r="I443" s="79">
        <v>0</v>
      </c>
      <c r="J443" s="79">
        <v>0</v>
      </c>
      <c r="K443" s="79">
        <v>0</v>
      </c>
      <c r="L443" s="79">
        <v>0</v>
      </c>
      <c r="M443" s="79">
        <v>0</v>
      </c>
      <c r="N443" s="79">
        <v>0</v>
      </c>
      <c r="O443" s="79">
        <v>0</v>
      </c>
      <c r="P443" s="79">
        <v>0</v>
      </c>
      <c r="Q443" s="79">
        <v>0</v>
      </c>
      <c r="R443" s="79">
        <v>0</v>
      </c>
      <c r="S443" s="79">
        <v>0</v>
      </c>
      <c r="T443" s="79">
        <v>0</v>
      </c>
      <c r="U443" s="79">
        <v>0</v>
      </c>
      <c r="V443" s="79">
        <v>0</v>
      </c>
      <c r="W443" s="79">
        <v>0</v>
      </c>
      <c r="X443" s="79">
        <v>0</v>
      </c>
      <c r="Y443" s="79">
        <v>0</v>
      </c>
      <c r="Z443" s="79">
        <v>0</v>
      </c>
      <c r="AA443" s="79">
        <v>0</v>
      </c>
      <c r="AB443" s="79">
        <v>0</v>
      </c>
      <c r="AC443" s="79">
        <v>0</v>
      </c>
      <c r="AD443" s="79">
        <v>0</v>
      </c>
      <c r="AE443" s="79">
        <v>0</v>
      </c>
      <c r="AF443" s="79">
        <v>0</v>
      </c>
      <c r="AG443" s="79">
        <v>0</v>
      </c>
      <c r="AH443" s="79">
        <v>0</v>
      </c>
      <c r="AI443" s="79">
        <v>0</v>
      </c>
      <c r="AJ443" s="79">
        <v>0</v>
      </c>
      <c r="AK443" s="79">
        <v>0</v>
      </c>
      <c r="AL443" s="79">
        <v>0</v>
      </c>
      <c r="AM443" s="79">
        <f t="shared" si="6"/>
        <v>0</v>
      </c>
      <c r="AP443" s="45"/>
    </row>
    <row r="444" spans="1:42" ht="33" customHeight="1">
      <c r="A444" s="54">
        <v>1514</v>
      </c>
      <c r="B444" s="55" t="s">
        <v>422</v>
      </c>
      <c r="C444" s="80" t="s">
        <v>682</v>
      </c>
      <c r="D444" s="79">
        <v>0</v>
      </c>
      <c r="E444" s="79">
        <v>0</v>
      </c>
      <c r="F444" s="79">
        <v>0</v>
      </c>
      <c r="G444" s="79">
        <v>0</v>
      </c>
      <c r="H444" s="79">
        <v>0</v>
      </c>
      <c r="I444" s="79">
        <v>0</v>
      </c>
      <c r="J444" s="79">
        <v>0</v>
      </c>
      <c r="K444" s="79">
        <v>0</v>
      </c>
      <c r="L444" s="79">
        <v>0</v>
      </c>
      <c r="M444" s="79">
        <v>0</v>
      </c>
      <c r="N444" s="79">
        <v>0</v>
      </c>
      <c r="O444" s="79">
        <v>0</v>
      </c>
      <c r="P444" s="79">
        <v>0</v>
      </c>
      <c r="Q444" s="79">
        <v>0</v>
      </c>
      <c r="R444" s="79">
        <v>0</v>
      </c>
      <c r="S444" s="79">
        <v>0</v>
      </c>
      <c r="T444" s="79">
        <v>0</v>
      </c>
      <c r="U444" s="79">
        <v>0</v>
      </c>
      <c r="V444" s="79">
        <v>0</v>
      </c>
      <c r="W444" s="79">
        <v>0</v>
      </c>
      <c r="X444" s="79">
        <v>0</v>
      </c>
      <c r="Y444" s="79">
        <v>0</v>
      </c>
      <c r="Z444" s="79">
        <v>0</v>
      </c>
      <c r="AA444" s="79">
        <v>0</v>
      </c>
      <c r="AB444" s="79">
        <v>0</v>
      </c>
      <c r="AC444" s="79">
        <v>0</v>
      </c>
      <c r="AD444" s="79">
        <v>0</v>
      </c>
      <c r="AE444" s="79">
        <v>0</v>
      </c>
      <c r="AF444" s="79">
        <v>0</v>
      </c>
      <c r="AG444" s="79">
        <v>0</v>
      </c>
      <c r="AH444" s="79">
        <v>0</v>
      </c>
      <c r="AI444" s="79">
        <v>0</v>
      </c>
      <c r="AJ444" s="79">
        <v>0</v>
      </c>
      <c r="AK444" s="79">
        <v>0</v>
      </c>
      <c r="AL444" s="79">
        <v>0</v>
      </c>
      <c r="AM444" s="79">
        <f t="shared" si="6"/>
        <v>0</v>
      </c>
      <c r="AP444" s="45"/>
    </row>
    <row r="445" spans="1:42" ht="33" customHeight="1">
      <c r="A445" s="54">
        <v>1515</v>
      </c>
      <c r="B445" s="55" t="s">
        <v>423</v>
      </c>
      <c r="C445" s="80" t="s">
        <v>682</v>
      </c>
      <c r="D445" s="79">
        <v>0</v>
      </c>
      <c r="E445" s="79">
        <v>0</v>
      </c>
      <c r="F445" s="79">
        <v>0</v>
      </c>
      <c r="G445" s="79">
        <v>0</v>
      </c>
      <c r="H445" s="79">
        <v>0</v>
      </c>
      <c r="I445" s="79">
        <v>0</v>
      </c>
      <c r="J445" s="79">
        <v>0</v>
      </c>
      <c r="K445" s="79">
        <v>0</v>
      </c>
      <c r="L445" s="79">
        <v>0</v>
      </c>
      <c r="M445" s="79">
        <v>0</v>
      </c>
      <c r="N445" s="79">
        <v>0</v>
      </c>
      <c r="O445" s="79">
        <v>0</v>
      </c>
      <c r="P445" s="79">
        <v>0</v>
      </c>
      <c r="Q445" s="79">
        <v>0</v>
      </c>
      <c r="R445" s="79">
        <v>0</v>
      </c>
      <c r="S445" s="79">
        <v>0</v>
      </c>
      <c r="T445" s="79">
        <v>0</v>
      </c>
      <c r="U445" s="79">
        <v>0</v>
      </c>
      <c r="V445" s="79">
        <v>0</v>
      </c>
      <c r="W445" s="79">
        <v>0</v>
      </c>
      <c r="X445" s="79">
        <v>0</v>
      </c>
      <c r="Y445" s="79">
        <v>0</v>
      </c>
      <c r="Z445" s="79">
        <v>0</v>
      </c>
      <c r="AA445" s="79">
        <v>0</v>
      </c>
      <c r="AB445" s="79">
        <v>0</v>
      </c>
      <c r="AC445" s="79">
        <v>0</v>
      </c>
      <c r="AD445" s="79">
        <v>0</v>
      </c>
      <c r="AE445" s="79">
        <v>0</v>
      </c>
      <c r="AF445" s="79">
        <v>0</v>
      </c>
      <c r="AG445" s="79">
        <v>0</v>
      </c>
      <c r="AH445" s="79">
        <v>0</v>
      </c>
      <c r="AI445" s="79">
        <v>0</v>
      </c>
      <c r="AJ445" s="79">
        <v>0</v>
      </c>
      <c r="AK445" s="79">
        <v>0</v>
      </c>
      <c r="AL445" s="79">
        <v>0</v>
      </c>
      <c r="AM445" s="79">
        <f t="shared" si="6"/>
        <v>0</v>
      </c>
      <c r="AP445" s="45"/>
    </row>
    <row r="446" spans="1:42" ht="33" customHeight="1">
      <c r="A446" s="54">
        <v>1516</v>
      </c>
      <c r="B446" s="55" t="s">
        <v>424</v>
      </c>
      <c r="C446" s="80" t="s">
        <v>682</v>
      </c>
      <c r="D446" s="79">
        <v>0</v>
      </c>
      <c r="E446" s="79">
        <v>0</v>
      </c>
      <c r="F446" s="79">
        <v>0</v>
      </c>
      <c r="G446" s="79">
        <v>0</v>
      </c>
      <c r="H446" s="79">
        <v>0</v>
      </c>
      <c r="I446" s="79">
        <v>0</v>
      </c>
      <c r="J446" s="79">
        <v>0</v>
      </c>
      <c r="K446" s="79">
        <v>0</v>
      </c>
      <c r="L446" s="79">
        <v>0</v>
      </c>
      <c r="M446" s="79">
        <v>0</v>
      </c>
      <c r="N446" s="79">
        <v>0</v>
      </c>
      <c r="O446" s="79">
        <v>0</v>
      </c>
      <c r="P446" s="79">
        <v>0</v>
      </c>
      <c r="Q446" s="79">
        <v>0</v>
      </c>
      <c r="R446" s="79">
        <v>0</v>
      </c>
      <c r="S446" s="79">
        <v>0</v>
      </c>
      <c r="T446" s="79">
        <v>0</v>
      </c>
      <c r="U446" s="79">
        <v>0</v>
      </c>
      <c r="V446" s="79">
        <v>0</v>
      </c>
      <c r="W446" s="79">
        <v>0</v>
      </c>
      <c r="X446" s="79">
        <v>0</v>
      </c>
      <c r="Y446" s="79">
        <v>0</v>
      </c>
      <c r="Z446" s="79">
        <v>0</v>
      </c>
      <c r="AA446" s="79">
        <v>0</v>
      </c>
      <c r="AB446" s="79">
        <v>0</v>
      </c>
      <c r="AC446" s="79">
        <v>0</v>
      </c>
      <c r="AD446" s="79">
        <v>0</v>
      </c>
      <c r="AE446" s="79">
        <v>0</v>
      </c>
      <c r="AF446" s="79">
        <v>0</v>
      </c>
      <c r="AG446" s="79">
        <v>0</v>
      </c>
      <c r="AH446" s="79">
        <v>0</v>
      </c>
      <c r="AI446" s="79">
        <v>0</v>
      </c>
      <c r="AJ446" s="79">
        <v>0</v>
      </c>
      <c r="AK446" s="79">
        <v>0</v>
      </c>
      <c r="AL446" s="79">
        <v>0</v>
      </c>
      <c r="AM446" s="79">
        <f t="shared" si="6"/>
        <v>0</v>
      </c>
      <c r="AP446" s="45"/>
    </row>
    <row r="447" spans="1:42" ht="33" customHeight="1">
      <c r="A447" s="54">
        <v>1517</v>
      </c>
      <c r="B447" s="55" t="s">
        <v>425</v>
      </c>
      <c r="C447" s="80" t="s">
        <v>682</v>
      </c>
      <c r="D447" s="79">
        <v>0</v>
      </c>
      <c r="E447" s="79">
        <v>0</v>
      </c>
      <c r="F447" s="79">
        <v>0</v>
      </c>
      <c r="G447" s="79">
        <v>0</v>
      </c>
      <c r="H447" s="79">
        <v>0</v>
      </c>
      <c r="I447" s="79">
        <v>0</v>
      </c>
      <c r="J447" s="79">
        <v>0</v>
      </c>
      <c r="K447" s="79">
        <v>0</v>
      </c>
      <c r="L447" s="79">
        <v>0</v>
      </c>
      <c r="M447" s="79">
        <v>0</v>
      </c>
      <c r="N447" s="79">
        <v>0</v>
      </c>
      <c r="O447" s="79">
        <v>0</v>
      </c>
      <c r="P447" s="79">
        <v>0</v>
      </c>
      <c r="Q447" s="79">
        <v>0</v>
      </c>
      <c r="R447" s="79">
        <v>0</v>
      </c>
      <c r="S447" s="79">
        <v>0</v>
      </c>
      <c r="T447" s="79">
        <v>0</v>
      </c>
      <c r="U447" s="79">
        <v>0</v>
      </c>
      <c r="V447" s="79">
        <v>0</v>
      </c>
      <c r="W447" s="79">
        <v>0</v>
      </c>
      <c r="X447" s="79">
        <v>0</v>
      </c>
      <c r="Y447" s="79">
        <v>0</v>
      </c>
      <c r="Z447" s="79">
        <v>0</v>
      </c>
      <c r="AA447" s="79">
        <v>0</v>
      </c>
      <c r="AB447" s="79">
        <v>0</v>
      </c>
      <c r="AC447" s="79">
        <v>0</v>
      </c>
      <c r="AD447" s="79">
        <v>0</v>
      </c>
      <c r="AE447" s="79">
        <v>0</v>
      </c>
      <c r="AF447" s="79">
        <v>0</v>
      </c>
      <c r="AG447" s="79">
        <v>0</v>
      </c>
      <c r="AH447" s="79">
        <v>0</v>
      </c>
      <c r="AI447" s="79">
        <v>0</v>
      </c>
      <c r="AJ447" s="79">
        <v>0</v>
      </c>
      <c r="AK447" s="79">
        <v>0</v>
      </c>
      <c r="AL447" s="79">
        <v>0</v>
      </c>
      <c r="AM447" s="79">
        <f t="shared" si="6"/>
        <v>0</v>
      </c>
      <c r="AP447" s="45"/>
    </row>
    <row r="448" spans="1:42" ht="33" customHeight="1">
      <c r="A448" s="54">
        <v>1518</v>
      </c>
      <c r="B448" s="55" t="s">
        <v>426</v>
      </c>
      <c r="C448" s="80" t="s">
        <v>682</v>
      </c>
      <c r="D448" s="79">
        <v>0</v>
      </c>
      <c r="E448" s="79">
        <v>0</v>
      </c>
      <c r="F448" s="79">
        <v>0</v>
      </c>
      <c r="G448" s="79">
        <v>0</v>
      </c>
      <c r="H448" s="79">
        <v>0</v>
      </c>
      <c r="I448" s="79">
        <v>0</v>
      </c>
      <c r="J448" s="79">
        <v>0</v>
      </c>
      <c r="K448" s="79">
        <v>0</v>
      </c>
      <c r="L448" s="79">
        <v>0</v>
      </c>
      <c r="M448" s="79">
        <v>0</v>
      </c>
      <c r="N448" s="79">
        <v>0</v>
      </c>
      <c r="O448" s="79">
        <v>0</v>
      </c>
      <c r="P448" s="79">
        <v>0</v>
      </c>
      <c r="Q448" s="79">
        <v>0</v>
      </c>
      <c r="R448" s="79">
        <v>0</v>
      </c>
      <c r="S448" s="79">
        <v>0</v>
      </c>
      <c r="T448" s="79">
        <v>0</v>
      </c>
      <c r="U448" s="79">
        <v>0</v>
      </c>
      <c r="V448" s="79">
        <v>0</v>
      </c>
      <c r="W448" s="79">
        <v>0</v>
      </c>
      <c r="X448" s="79">
        <v>0</v>
      </c>
      <c r="Y448" s="79">
        <v>0</v>
      </c>
      <c r="Z448" s="79">
        <v>0</v>
      </c>
      <c r="AA448" s="79">
        <v>0</v>
      </c>
      <c r="AB448" s="79">
        <v>0</v>
      </c>
      <c r="AC448" s="79">
        <v>0</v>
      </c>
      <c r="AD448" s="79">
        <v>0</v>
      </c>
      <c r="AE448" s="79">
        <v>0</v>
      </c>
      <c r="AF448" s="79">
        <v>0</v>
      </c>
      <c r="AG448" s="79">
        <v>0</v>
      </c>
      <c r="AH448" s="79">
        <v>0</v>
      </c>
      <c r="AI448" s="79">
        <v>0</v>
      </c>
      <c r="AJ448" s="79">
        <v>0</v>
      </c>
      <c r="AK448" s="79">
        <v>0</v>
      </c>
      <c r="AL448" s="79">
        <v>0</v>
      </c>
      <c r="AM448" s="79">
        <f t="shared" si="6"/>
        <v>0</v>
      </c>
      <c r="AP448" s="45"/>
    </row>
    <row r="449" spans="1:42" ht="33" customHeight="1">
      <c r="A449" s="54">
        <v>1519</v>
      </c>
      <c r="B449" s="55" t="s">
        <v>427</v>
      </c>
      <c r="C449" s="80" t="s">
        <v>682</v>
      </c>
      <c r="D449" s="79">
        <v>0</v>
      </c>
      <c r="E449" s="79">
        <v>0</v>
      </c>
      <c r="F449" s="79">
        <v>0</v>
      </c>
      <c r="G449" s="79">
        <v>0</v>
      </c>
      <c r="H449" s="79">
        <v>0</v>
      </c>
      <c r="I449" s="79">
        <v>0</v>
      </c>
      <c r="J449" s="79">
        <v>0</v>
      </c>
      <c r="K449" s="79">
        <v>0</v>
      </c>
      <c r="L449" s="79">
        <v>0</v>
      </c>
      <c r="M449" s="79">
        <v>0</v>
      </c>
      <c r="N449" s="79">
        <v>0</v>
      </c>
      <c r="O449" s="79">
        <v>0</v>
      </c>
      <c r="P449" s="79">
        <v>0</v>
      </c>
      <c r="Q449" s="79">
        <v>0</v>
      </c>
      <c r="R449" s="79">
        <v>0</v>
      </c>
      <c r="S449" s="79">
        <v>0</v>
      </c>
      <c r="T449" s="79">
        <v>0</v>
      </c>
      <c r="U449" s="79">
        <v>0</v>
      </c>
      <c r="V449" s="79">
        <v>0</v>
      </c>
      <c r="W449" s="79">
        <v>0</v>
      </c>
      <c r="X449" s="79">
        <v>0</v>
      </c>
      <c r="Y449" s="79">
        <v>0</v>
      </c>
      <c r="Z449" s="79">
        <v>0</v>
      </c>
      <c r="AA449" s="79">
        <v>0</v>
      </c>
      <c r="AB449" s="79">
        <v>0</v>
      </c>
      <c r="AC449" s="79">
        <v>0</v>
      </c>
      <c r="AD449" s="79">
        <v>0</v>
      </c>
      <c r="AE449" s="79">
        <v>0</v>
      </c>
      <c r="AF449" s="79">
        <v>0</v>
      </c>
      <c r="AG449" s="79">
        <v>0</v>
      </c>
      <c r="AH449" s="79">
        <v>0</v>
      </c>
      <c r="AI449" s="79">
        <v>0</v>
      </c>
      <c r="AJ449" s="79">
        <v>0</v>
      </c>
      <c r="AK449" s="79">
        <v>0</v>
      </c>
      <c r="AL449" s="79">
        <v>0</v>
      </c>
      <c r="AM449" s="79">
        <f t="shared" si="6"/>
        <v>0</v>
      </c>
      <c r="AP449" s="45"/>
    </row>
    <row r="450" spans="1:42" ht="33" customHeight="1">
      <c r="A450" s="54">
        <v>1520</v>
      </c>
      <c r="B450" s="55" t="s">
        <v>428</v>
      </c>
      <c r="C450" s="80" t="s">
        <v>682</v>
      </c>
      <c r="D450" s="79">
        <v>0</v>
      </c>
      <c r="E450" s="79">
        <v>0</v>
      </c>
      <c r="F450" s="79">
        <v>0</v>
      </c>
      <c r="G450" s="79">
        <v>0</v>
      </c>
      <c r="H450" s="79">
        <v>0</v>
      </c>
      <c r="I450" s="79">
        <v>0</v>
      </c>
      <c r="J450" s="79">
        <v>0</v>
      </c>
      <c r="K450" s="79">
        <v>0</v>
      </c>
      <c r="L450" s="79">
        <v>0</v>
      </c>
      <c r="M450" s="79">
        <v>0</v>
      </c>
      <c r="N450" s="79">
        <v>0</v>
      </c>
      <c r="O450" s="79">
        <v>0</v>
      </c>
      <c r="P450" s="79">
        <v>0</v>
      </c>
      <c r="Q450" s="79">
        <v>0</v>
      </c>
      <c r="R450" s="79">
        <v>0</v>
      </c>
      <c r="S450" s="79">
        <v>0</v>
      </c>
      <c r="T450" s="79">
        <v>0</v>
      </c>
      <c r="U450" s="79">
        <v>0</v>
      </c>
      <c r="V450" s="79">
        <v>0</v>
      </c>
      <c r="W450" s="79">
        <v>0</v>
      </c>
      <c r="X450" s="79">
        <v>0</v>
      </c>
      <c r="Y450" s="79">
        <v>0</v>
      </c>
      <c r="Z450" s="79">
        <v>0</v>
      </c>
      <c r="AA450" s="79">
        <v>0</v>
      </c>
      <c r="AB450" s="79">
        <v>0</v>
      </c>
      <c r="AC450" s="79">
        <v>0</v>
      </c>
      <c r="AD450" s="79">
        <v>0</v>
      </c>
      <c r="AE450" s="79">
        <v>0</v>
      </c>
      <c r="AF450" s="79">
        <v>0</v>
      </c>
      <c r="AG450" s="79">
        <v>0</v>
      </c>
      <c r="AH450" s="79">
        <v>0</v>
      </c>
      <c r="AI450" s="79">
        <v>0</v>
      </c>
      <c r="AJ450" s="79">
        <v>0</v>
      </c>
      <c r="AK450" s="79">
        <v>0</v>
      </c>
      <c r="AL450" s="79">
        <v>0</v>
      </c>
      <c r="AM450" s="79">
        <f t="shared" si="6"/>
        <v>0</v>
      </c>
      <c r="AP450" s="45"/>
    </row>
    <row r="451" spans="1:42" ht="33" customHeight="1">
      <c r="A451" s="54">
        <v>1521</v>
      </c>
      <c r="B451" s="55" t="s">
        <v>429</v>
      </c>
      <c r="C451" s="80" t="s">
        <v>682</v>
      </c>
      <c r="D451" s="79">
        <v>0</v>
      </c>
      <c r="E451" s="79">
        <v>0</v>
      </c>
      <c r="F451" s="79">
        <v>0</v>
      </c>
      <c r="G451" s="79">
        <v>0</v>
      </c>
      <c r="H451" s="79">
        <v>0</v>
      </c>
      <c r="I451" s="79">
        <v>0</v>
      </c>
      <c r="J451" s="79">
        <v>0</v>
      </c>
      <c r="K451" s="79">
        <v>0</v>
      </c>
      <c r="L451" s="79">
        <v>0</v>
      </c>
      <c r="M451" s="79">
        <v>0</v>
      </c>
      <c r="N451" s="79">
        <v>0</v>
      </c>
      <c r="O451" s="79">
        <v>0</v>
      </c>
      <c r="P451" s="79">
        <v>0</v>
      </c>
      <c r="Q451" s="79">
        <v>0</v>
      </c>
      <c r="R451" s="79">
        <v>0</v>
      </c>
      <c r="S451" s="79">
        <v>0</v>
      </c>
      <c r="T451" s="79">
        <v>0</v>
      </c>
      <c r="U451" s="79">
        <v>0</v>
      </c>
      <c r="V451" s="79">
        <v>0</v>
      </c>
      <c r="W451" s="79">
        <v>0</v>
      </c>
      <c r="X451" s="79">
        <v>0</v>
      </c>
      <c r="Y451" s="79">
        <v>0</v>
      </c>
      <c r="Z451" s="79">
        <v>0</v>
      </c>
      <c r="AA451" s="79">
        <v>0</v>
      </c>
      <c r="AB451" s="79">
        <v>0</v>
      </c>
      <c r="AC451" s="79">
        <v>0</v>
      </c>
      <c r="AD451" s="79">
        <v>0</v>
      </c>
      <c r="AE451" s="79">
        <v>0</v>
      </c>
      <c r="AF451" s="79">
        <v>0</v>
      </c>
      <c r="AG451" s="79">
        <v>0</v>
      </c>
      <c r="AH451" s="79">
        <v>0</v>
      </c>
      <c r="AI451" s="79">
        <v>0</v>
      </c>
      <c r="AJ451" s="79">
        <v>0</v>
      </c>
      <c r="AK451" s="79">
        <v>0</v>
      </c>
      <c r="AL451" s="79">
        <v>0</v>
      </c>
      <c r="AM451" s="79">
        <f t="shared" si="6"/>
        <v>0</v>
      </c>
      <c r="AP451" s="45"/>
    </row>
    <row r="452" spans="1:42" ht="33" customHeight="1">
      <c r="A452" s="54">
        <v>1522</v>
      </c>
      <c r="B452" s="55" t="s">
        <v>430</v>
      </c>
      <c r="C452" s="80" t="s">
        <v>682</v>
      </c>
      <c r="D452" s="79">
        <v>0</v>
      </c>
      <c r="E452" s="79">
        <v>0</v>
      </c>
      <c r="F452" s="79">
        <v>0</v>
      </c>
      <c r="G452" s="79">
        <v>0</v>
      </c>
      <c r="H452" s="79">
        <v>0</v>
      </c>
      <c r="I452" s="79">
        <v>0</v>
      </c>
      <c r="J452" s="79">
        <v>0</v>
      </c>
      <c r="K452" s="79">
        <v>0</v>
      </c>
      <c r="L452" s="79">
        <v>0</v>
      </c>
      <c r="M452" s="79">
        <v>0</v>
      </c>
      <c r="N452" s="79">
        <v>0</v>
      </c>
      <c r="O452" s="79">
        <v>0</v>
      </c>
      <c r="P452" s="79">
        <v>0</v>
      </c>
      <c r="Q452" s="79">
        <v>0</v>
      </c>
      <c r="R452" s="79">
        <v>0</v>
      </c>
      <c r="S452" s="79">
        <v>0</v>
      </c>
      <c r="T452" s="79">
        <v>0</v>
      </c>
      <c r="U452" s="79">
        <v>0</v>
      </c>
      <c r="V452" s="79">
        <v>0</v>
      </c>
      <c r="W452" s="79">
        <v>0</v>
      </c>
      <c r="X452" s="79">
        <v>0</v>
      </c>
      <c r="Y452" s="79">
        <v>0</v>
      </c>
      <c r="Z452" s="79">
        <v>0</v>
      </c>
      <c r="AA452" s="79">
        <v>0</v>
      </c>
      <c r="AB452" s="79">
        <v>0</v>
      </c>
      <c r="AC452" s="79">
        <v>0</v>
      </c>
      <c r="AD452" s="79">
        <v>0</v>
      </c>
      <c r="AE452" s="79">
        <v>0</v>
      </c>
      <c r="AF452" s="79">
        <v>0</v>
      </c>
      <c r="AG452" s="79">
        <v>0</v>
      </c>
      <c r="AH452" s="79">
        <v>0</v>
      </c>
      <c r="AI452" s="79">
        <v>0</v>
      </c>
      <c r="AJ452" s="79">
        <v>0</v>
      </c>
      <c r="AK452" s="79">
        <v>0</v>
      </c>
      <c r="AL452" s="79">
        <v>0</v>
      </c>
      <c r="AM452" s="79">
        <f t="shared" si="6"/>
        <v>0</v>
      </c>
      <c r="AP452" s="45"/>
    </row>
    <row r="453" spans="1:42" ht="33" customHeight="1">
      <c r="A453" s="54">
        <v>1523</v>
      </c>
      <c r="B453" s="55" t="s">
        <v>431</v>
      </c>
      <c r="C453" s="80" t="s">
        <v>682</v>
      </c>
      <c r="D453" s="79">
        <v>0</v>
      </c>
      <c r="E453" s="79">
        <v>0</v>
      </c>
      <c r="F453" s="79">
        <v>0</v>
      </c>
      <c r="G453" s="79">
        <v>0</v>
      </c>
      <c r="H453" s="79">
        <v>0</v>
      </c>
      <c r="I453" s="79">
        <v>0</v>
      </c>
      <c r="J453" s="79">
        <v>0</v>
      </c>
      <c r="K453" s="79">
        <v>0</v>
      </c>
      <c r="L453" s="79">
        <v>0</v>
      </c>
      <c r="M453" s="79">
        <v>0</v>
      </c>
      <c r="N453" s="79">
        <v>0</v>
      </c>
      <c r="O453" s="79">
        <v>0</v>
      </c>
      <c r="P453" s="79">
        <v>0</v>
      </c>
      <c r="Q453" s="79">
        <v>0</v>
      </c>
      <c r="R453" s="79">
        <v>0</v>
      </c>
      <c r="S453" s="79">
        <v>0</v>
      </c>
      <c r="T453" s="79">
        <v>0</v>
      </c>
      <c r="U453" s="79">
        <v>0</v>
      </c>
      <c r="V453" s="79">
        <v>0</v>
      </c>
      <c r="W453" s="79">
        <v>0</v>
      </c>
      <c r="X453" s="79">
        <v>0</v>
      </c>
      <c r="Y453" s="79">
        <v>0</v>
      </c>
      <c r="Z453" s="79">
        <v>0</v>
      </c>
      <c r="AA453" s="79">
        <v>0</v>
      </c>
      <c r="AB453" s="79">
        <v>0</v>
      </c>
      <c r="AC453" s="79">
        <v>0</v>
      </c>
      <c r="AD453" s="79">
        <v>0</v>
      </c>
      <c r="AE453" s="79">
        <v>0</v>
      </c>
      <c r="AF453" s="79">
        <v>0</v>
      </c>
      <c r="AG453" s="79">
        <v>0</v>
      </c>
      <c r="AH453" s="79">
        <v>0</v>
      </c>
      <c r="AI453" s="79">
        <v>0</v>
      </c>
      <c r="AJ453" s="79">
        <v>0</v>
      </c>
      <c r="AK453" s="79">
        <v>0</v>
      </c>
      <c r="AL453" s="79">
        <v>0</v>
      </c>
      <c r="AM453" s="79">
        <f t="shared" si="6"/>
        <v>0</v>
      </c>
      <c r="AP453" s="45"/>
    </row>
    <row r="454" spans="1:42" ht="33" customHeight="1">
      <c r="A454" s="54">
        <v>1524</v>
      </c>
      <c r="B454" s="55" t="s">
        <v>432</v>
      </c>
      <c r="C454" s="80" t="s">
        <v>682</v>
      </c>
      <c r="D454" s="79">
        <v>0</v>
      </c>
      <c r="E454" s="79">
        <v>0</v>
      </c>
      <c r="F454" s="79">
        <v>0</v>
      </c>
      <c r="G454" s="79">
        <v>0</v>
      </c>
      <c r="H454" s="79">
        <v>0</v>
      </c>
      <c r="I454" s="79">
        <v>0</v>
      </c>
      <c r="J454" s="79">
        <v>0</v>
      </c>
      <c r="K454" s="79">
        <v>0</v>
      </c>
      <c r="L454" s="79">
        <v>0</v>
      </c>
      <c r="M454" s="79">
        <v>0</v>
      </c>
      <c r="N454" s="79">
        <v>0</v>
      </c>
      <c r="O454" s="79">
        <v>0</v>
      </c>
      <c r="P454" s="79">
        <v>0</v>
      </c>
      <c r="Q454" s="79">
        <v>0</v>
      </c>
      <c r="R454" s="79">
        <v>0</v>
      </c>
      <c r="S454" s="79">
        <v>0</v>
      </c>
      <c r="T454" s="79">
        <v>0</v>
      </c>
      <c r="U454" s="79">
        <v>0</v>
      </c>
      <c r="V454" s="79">
        <v>0</v>
      </c>
      <c r="W454" s="79">
        <v>0</v>
      </c>
      <c r="X454" s="79">
        <v>0</v>
      </c>
      <c r="Y454" s="79">
        <v>0</v>
      </c>
      <c r="Z454" s="79">
        <v>0</v>
      </c>
      <c r="AA454" s="79">
        <v>0</v>
      </c>
      <c r="AB454" s="79">
        <v>0</v>
      </c>
      <c r="AC454" s="79">
        <v>0</v>
      </c>
      <c r="AD454" s="79">
        <v>0</v>
      </c>
      <c r="AE454" s="79">
        <v>0</v>
      </c>
      <c r="AF454" s="79">
        <v>0</v>
      </c>
      <c r="AG454" s="79">
        <v>0</v>
      </c>
      <c r="AH454" s="79">
        <v>0</v>
      </c>
      <c r="AI454" s="79">
        <v>0</v>
      </c>
      <c r="AJ454" s="79">
        <v>0</v>
      </c>
      <c r="AK454" s="79">
        <v>0</v>
      </c>
      <c r="AL454" s="79">
        <v>0</v>
      </c>
      <c r="AM454" s="79">
        <f t="shared" si="6"/>
        <v>0</v>
      </c>
      <c r="AP454" s="45"/>
    </row>
    <row r="455" spans="1:42" ht="33" customHeight="1">
      <c r="A455" s="54">
        <v>1525</v>
      </c>
      <c r="B455" s="55" t="s">
        <v>433</v>
      </c>
      <c r="C455" s="80" t="s">
        <v>682</v>
      </c>
      <c r="D455" s="79">
        <v>0</v>
      </c>
      <c r="E455" s="79">
        <v>0</v>
      </c>
      <c r="F455" s="79">
        <v>0</v>
      </c>
      <c r="G455" s="79">
        <v>0</v>
      </c>
      <c r="H455" s="79">
        <v>0</v>
      </c>
      <c r="I455" s="79">
        <v>0</v>
      </c>
      <c r="J455" s="79">
        <v>0</v>
      </c>
      <c r="K455" s="79">
        <v>0</v>
      </c>
      <c r="L455" s="79">
        <v>0</v>
      </c>
      <c r="M455" s="79">
        <v>0</v>
      </c>
      <c r="N455" s="79">
        <v>0</v>
      </c>
      <c r="O455" s="79">
        <v>0</v>
      </c>
      <c r="P455" s="79">
        <v>0</v>
      </c>
      <c r="Q455" s="79">
        <v>0</v>
      </c>
      <c r="R455" s="79">
        <v>0</v>
      </c>
      <c r="S455" s="79">
        <v>0</v>
      </c>
      <c r="T455" s="79">
        <v>0</v>
      </c>
      <c r="U455" s="79">
        <v>0</v>
      </c>
      <c r="V455" s="79">
        <v>0</v>
      </c>
      <c r="W455" s="79">
        <v>0</v>
      </c>
      <c r="X455" s="79">
        <v>0</v>
      </c>
      <c r="Y455" s="79">
        <v>0</v>
      </c>
      <c r="Z455" s="79">
        <v>0</v>
      </c>
      <c r="AA455" s="79">
        <v>0</v>
      </c>
      <c r="AB455" s="79">
        <v>0</v>
      </c>
      <c r="AC455" s="79">
        <v>0</v>
      </c>
      <c r="AD455" s="79">
        <v>0</v>
      </c>
      <c r="AE455" s="79">
        <v>0</v>
      </c>
      <c r="AF455" s="79">
        <v>0</v>
      </c>
      <c r="AG455" s="79">
        <v>0</v>
      </c>
      <c r="AH455" s="79">
        <v>0</v>
      </c>
      <c r="AI455" s="79">
        <v>0</v>
      </c>
      <c r="AJ455" s="79">
        <v>0</v>
      </c>
      <c r="AK455" s="79">
        <v>0</v>
      </c>
      <c r="AL455" s="79">
        <v>0</v>
      </c>
      <c r="AM455" s="79">
        <f t="shared" si="6"/>
        <v>0</v>
      </c>
      <c r="AP455" s="45"/>
    </row>
    <row r="456" spans="1:42" ht="33" customHeight="1">
      <c r="A456" s="54">
        <v>1526</v>
      </c>
      <c r="B456" s="55" t="s">
        <v>434</v>
      </c>
      <c r="C456" s="80" t="s">
        <v>682</v>
      </c>
      <c r="D456" s="79">
        <v>0</v>
      </c>
      <c r="E456" s="79">
        <v>0</v>
      </c>
      <c r="F456" s="79">
        <v>0</v>
      </c>
      <c r="G456" s="79">
        <v>0</v>
      </c>
      <c r="H456" s="79">
        <v>0</v>
      </c>
      <c r="I456" s="79">
        <v>0</v>
      </c>
      <c r="J456" s="79">
        <v>0</v>
      </c>
      <c r="K456" s="79">
        <v>0</v>
      </c>
      <c r="L456" s="79">
        <v>0</v>
      </c>
      <c r="M456" s="79">
        <v>0</v>
      </c>
      <c r="N456" s="79">
        <v>0</v>
      </c>
      <c r="O456" s="79">
        <v>0</v>
      </c>
      <c r="P456" s="79">
        <v>0</v>
      </c>
      <c r="Q456" s="79">
        <v>0</v>
      </c>
      <c r="R456" s="79">
        <v>0</v>
      </c>
      <c r="S456" s="79">
        <v>0</v>
      </c>
      <c r="T456" s="79">
        <v>0</v>
      </c>
      <c r="U456" s="79">
        <v>0</v>
      </c>
      <c r="V456" s="79">
        <v>0</v>
      </c>
      <c r="W456" s="79">
        <v>0</v>
      </c>
      <c r="X456" s="79">
        <v>0</v>
      </c>
      <c r="Y456" s="79">
        <v>0</v>
      </c>
      <c r="Z456" s="79">
        <v>0</v>
      </c>
      <c r="AA456" s="79">
        <v>0</v>
      </c>
      <c r="AB456" s="79">
        <v>0</v>
      </c>
      <c r="AC456" s="79">
        <v>0</v>
      </c>
      <c r="AD456" s="79">
        <v>0</v>
      </c>
      <c r="AE456" s="79">
        <v>0</v>
      </c>
      <c r="AF456" s="79">
        <v>0</v>
      </c>
      <c r="AG456" s="79">
        <v>0</v>
      </c>
      <c r="AH456" s="79">
        <v>0</v>
      </c>
      <c r="AI456" s="79">
        <v>0</v>
      </c>
      <c r="AJ456" s="79">
        <v>0</v>
      </c>
      <c r="AK456" s="79">
        <v>0</v>
      </c>
      <c r="AL456" s="79">
        <v>0</v>
      </c>
      <c r="AM456" s="79">
        <f t="shared" si="6"/>
        <v>0</v>
      </c>
      <c r="AP456" s="45"/>
    </row>
    <row r="457" spans="1:42" ht="33" customHeight="1">
      <c r="A457" s="54">
        <v>1527</v>
      </c>
      <c r="B457" s="55" t="s">
        <v>435</v>
      </c>
      <c r="C457" s="80" t="s">
        <v>682</v>
      </c>
      <c r="D457" s="79">
        <v>0</v>
      </c>
      <c r="E457" s="79">
        <v>0</v>
      </c>
      <c r="F457" s="79">
        <v>0</v>
      </c>
      <c r="G457" s="79">
        <v>0</v>
      </c>
      <c r="H457" s="79">
        <v>0</v>
      </c>
      <c r="I457" s="79">
        <v>0</v>
      </c>
      <c r="J457" s="79">
        <v>0</v>
      </c>
      <c r="K457" s="79">
        <v>0</v>
      </c>
      <c r="L457" s="79">
        <v>0</v>
      </c>
      <c r="M457" s="79">
        <v>0</v>
      </c>
      <c r="N457" s="79">
        <v>0</v>
      </c>
      <c r="O457" s="79">
        <v>0</v>
      </c>
      <c r="P457" s="79">
        <v>0</v>
      </c>
      <c r="Q457" s="79">
        <v>0</v>
      </c>
      <c r="R457" s="79">
        <v>0</v>
      </c>
      <c r="S457" s="79">
        <v>0</v>
      </c>
      <c r="T457" s="79">
        <v>0</v>
      </c>
      <c r="U457" s="79">
        <v>0</v>
      </c>
      <c r="V457" s="79">
        <v>0</v>
      </c>
      <c r="W457" s="79">
        <v>0</v>
      </c>
      <c r="X457" s="79">
        <v>0</v>
      </c>
      <c r="Y457" s="79">
        <v>0</v>
      </c>
      <c r="Z457" s="79">
        <v>0</v>
      </c>
      <c r="AA457" s="79">
        <v>0</v>
      </c>
      <c r="AB457" s="79">
        <v>0</v>
      </c>
      <c r="AC457" s="79">
        <v>0</v>
      </c>
      <c r="AD457" s="79">
        <v>0</v>
      </c>
      <c r="AE457" s="79">
        <v>0</v>
      </c>
      <c r="AF457" s="79">
        <v>0</v>
      </c>
      <c r="AG457" s="79">
        <v>0</v>
      </c>
      <c r="AH457" s="79">
        <v>0</v>
      </c>
      <c r="AI457" s="79">
        <v>0</v>
      </c>
      <c r="AJ457" s="79">
        <v>0</v>
      </c>
      <c r="AK457" s="79">
        <v>0</v>
      </c>
      <c r="AL457" s="79">
        <v>0</v>
      </c>
      <c r="AM457" s="79">
        <f t="shared" si="6"/>
        <v>0</v>
      </c>
      <c r="AP457" s="45"/>
    </row>
    <row r="458" spans="1:42" ht="33" customHeight="1">
      <c r="A458" s="54">
        <v>1528</v>
      </c>
      <c r="B458" s="55" t="s">
        <v>436</v>
      </c>
      <c r="C458" s="80" t="s">
        <v>682</v>
      </c>
      <c r="D458" s="79">
        <v>0</v>
      </c>
      <c r="E458" s="79">
        <v>0</v>
      </c>
      <c r="F458" s="79">
        <v>0</v>
      </c>
      <c r="G458" s="79">
        <v>0</v>
      </c>
      <c r="H458" s="79">
        <v>0</v>
      </c>
      <c r="I458" s="79">
        <v>0</v>
      </c>
      <c r="J458" s="79">
        <v>0</v>
      </c>
      <c r="K458" s="79">
        <v>0</v>
      </c>
      <c r="L458" s="79">
        <v>0</v>
      </c>
      <c r="M458" s="79">
        <v>0</v>
      </c>
      <c r="N458" s="79">
        <v>0</v>
      </c>
      <c r="O458" s="79">
        <v>0</v>
      </c>
      <c r="P458" s="79">
        <v>0</v>
      </c>
      <c r="Q458" s="79">
        <v>0</v>
      </c>
      <c r="R458" s="79">
        <v>0</v>
      </c>
      <c r="S458" s="79">
        <v>0</v>
      </c>
      <c r="T458" s="79">
        <v>0</v>
      </c>
      <c r="U458" s="79">
        <v>0</v>
      </c>
      <c r="V458" s="79">
        <v>0</v>
      </c>
      <c r="W458" s="79">
        <v>0</v>
      </c>
      <c r="X458" s="79">
        <v>0</v>
      </c>
      <c r="Y458" s="79">
        <v>0</v>
      </c>
      <c r="Z458" s="79">
        <v>0</v>
      </c>
      <c r="AA458" s="79">
        <v>0</v>
      </c>
      <c r="AB458" s="79">
        <v>0</v>
      </c>
      <c r="AC458" s="79">
        <v>0</v>
      </c>
      <c r="AD458" s="79">
        <v>0</v>
      </c>
      <c r="AE458" s="79">
        <v>0</v>
      </c>
      <c r="AF458" s="79">
        <v>0</v>
      </c>
      <c r="AG458" s="79">
        <v>0</v>
      </c>
      <c r="AH458" s="79">
        <v>0</v>
      </c>
      <c r="AI458" s="79">
        <v>0</v>
      </c>
      <c r="AJ458" s="79">
        <v>0</v>
      </c>
      <c r="AK458" s="79">
        <v>0</v>
      </c>
      <c r="AL458" s="79">
        <v>0</v>
      </c>
      <c r="AM458" s="79">
        <f t="shared" si="6"/>
        <v>0</v>
      </c>
      <c r="AP458" s="45"/>
    </row>
    <row r="459" spans="1:42" ht="33" customHeight="1">
      <c r="A459" s="54">
        <v>1529</v>
      </c>
      <c r="B459" s="55" t="s">
        <v>437</v>
      </c>
      <c r="C459" s="80" t="s">
        <v>682</v>
      </c>
      <c r="D459" s="79">
        <v>0</v>
      </c>
      <c r="E459" s="79">
        <v>0</v>
      </c>
      <c r="F459" s="79">
        <v>0</v>
      </c>
      <c r="G459" s="79">
        <v>0</v>
      </c>
      <c r="H459" s="79">
        <v>0</v>
      </c>
      <c r="I459" s="79">
        <v>0</v>
      </c>
      <c r="J459" s="79">
        <v>0</v>
      </c>
      <c r="K459" s="79">
        <v>0</v>
      </c>
      <c r="L459" s="79">
        <v>0</v>
      </c>
      <c r="M459" s="79">
        <v>0</v>
      </c>
      <c r="N459" s="79">
        <v>0</v>
      </c>
      <c r="O459" s="79">
        <v>0</v>
      </c>
      <c r="P459" s="79">
        <v>0</v>
      </c>
      <c r="Q459" s="79">
        <v>0</v>
      </c>
      <c r="R459" s="79">
        <v>0</v>
      </c>
      <c r="S459" s="79">
        <v>0</v>
      </c>
      <c r="T459" s="79">
        <v>0</v>
      </c>
      <c r="U459" s="79">
        <v>0</v>
      </c>
      <c r="V459" s="79">
        <v>0</v>
      </c>
      <c r="W459" s="79">
        <v>0</v>
      </c>
      <c r="X459" s="79">
        <v>0</v>
      </c>
      <c r="Y459" s="79">
        <v>0</v>
      </c>
      <c r="Z459" s="79">
        <v>0</v>
      </c>
      <c r="AA459" s="79">
        <v>0</v>
      </c>
      <c r="AB459" s="79">
        <v>0</v>
      </c>
      <c r="AC459" s="79">
        <v>0</v>
      </c>
      <c r="AD459" s="79">
        <v>0</v>
      </c>
      <c r="AE459" s="79">
        <v>0</v>
      </c>
      <c r="AF459" s="79">
        <v>0</v>
      </c>
      <c r="AG459" s="79">
        <v>0</v>
      </c>
      <c r="AH459" s="79">
        <v>0</v>
      </c>
      <c r="AI459" s="79">
        <v>0</v>
      </c>
      <c r="AJ459" s="79">
        <v>0</v>
      </c>
      <c r="AK459" s="79">
        <v>0</v>
      </c>
      <c r="AL459" s="79">
        <v>0</v>
      </c>
      <c r="AM459" s="79">
        <f t="shared" ref="AM459:AM522" si="7">SUM(D459:AL459)</f>
        <v>0</v>
      </c>
      <c r="AP459" s="45"/>
    </row>
    <row r="460" spans="1:42" ht="33" customHeight="1">
      <c r="A460" s="54">
        <v>1530</v>
      </c>
      <c r="B460" s="55" t="s">
        <v>438</v>
      </c>
      <c r="C460" s="80" t="s">
        <v>682</v>
      </c>
      <c r="D460" s="79">
        <v>0</v>
      </c>
      <c r="E460" s="79">
        <v>0</v>
      </c>
      <c r="F460" s="79">
        <v>0</v>
      </c>
      <c r="G460" s="79">
        <v>0</v>
      </c>
      <c r="H460" s="79">
        <v>0</v>
      </c>
      <c r="I460" s="79">
        <v>0</v>
      </c>
      <c r="J460" s="79">
        <v>0</v>
      </c>
      <c r="K460" s="79">
        <v>0</v>
      </c>
      <c r="L460" s="79">
        <v>0</v>
      </c>
      <c r="M460" s="79">
        <v>0</v>
      </c>
      <c r="N460" s="79">
        <v>0</v>
      </c>
      <c r="O460" s="79">
        <v>0</v>
      </c>
      <c r="P460" s="79">
        <v>0</v>
      </c>
      <c r="Q460" s="79">
        <v>0</v>
      </c>
      <c r="R460" s="79">
        <v>0</v>
      </c>
      <c r="S460" s="79">
        <v>0</v>
      </c>
      <c r="T460" s="79">
        <v>0</v>
      </c>
      <c r="U460" s="79">
        <v>0</v>
      </c>
      <c r="V460" s="79">
        <v>0</v>
      </c>
      <c r="W460" s="79">
        <v>0</v>
      </c>
      <c r="X460" s="79">
        <v>0</v>
      </c>
      <c r="Y460" s="79">
        <v>0</v>
      </c>
      <c r="Z460" s="79">
        <v>0</v>
      </c>
      <c r="AA460" s="79">
        <v>0</v>
      </c>
      <c r="AB460" s="79">
        <v>0</v>
      </c>
      <c r="AC460" s="79">
        <v>0</v>
      </c>
      <c r="AD460" s="79">
        <v>0</v>
      </c>
      <c r="AE460" s="79">
        <v>0</v>
      </c>
      <c r="AF460" s="79">
        <v>0</v>
      </c>
      <c r="AG460" s="79">
        <v>0</v>
      </c>
      <c r="AH460" s="79">
        <v>0</v>
      </c>
      <c r="AI460" s="79">
        <v>0</v>
      </c>
      <c r="AJ460" s="79">
        <v>0</v>
      </c>
      <c r="AK460" s="79">
        <v>0</v>
      </c>
      <c r="AL460" s="79">
        <v>0</v>
      </c>
      <c r="AM460" s="79">
        <f t="shared" si="7"/>
        <v>0</v>
      </c>
      <c r="AP460" s="45"/>
    </row>
    <row r="461" spans="1:42" ht="33" customHeight="1">
      <c r="A461" s="54">
        <v>1531</v>
      </c>
      <c r="B461" s="55" t="s">
        <v>439</v>
      </c>
      <c r="C461" s="80" t="s">
        <v>682</v>
      </c>
      <c r="D461" s="79">
        <v>0</v>
      </c>
      <c r="E461" s="79">
        <v>0</v>
      </c>
      <c r="F461" s="79">
        <v>0</v>
      </c>
      <c r="G461" s="79">
        <v>0</v>
      </c>
      <c r="H461" s="79">
        <v>0</v>
      </c>
      <c r="I461" s="79">
        <v>0</v>
      </c>
      <c r="J461" s="79">
        <v>0</v>
      </c>
      <c r="K461" s="79">
        <v>0</v>
      </c>
      <c r="L461" s="79">
        <v>0</v>
      </c>
      <c r="M461" s="79">
        <v>0</v>
      </c>
      <c r="N461" s="79">
        <v>0</v>
      </c>
      <c r="O461" s="79">
        <v>0</v>
      </c>
      <c r="P461" s="79">
        <v>0</v>
      </c>
      <c r="Q461" s="79">
        <v>0</v>
      </c>
      <c r="R461" s="79">
        <v>0</v>
      </c>
      <c r="S461" s="79">
        <v>0</v>
      </c>
      <c r="T461" s="79">
        <v>0</v>
      </c>
      <c r="U461" s="79">
        <v>0</v>
      </c>
      <c r="V461" s="79">
        <v>0</v>
      </c>
      <c r="W461" s="79">
        <v>0</v>
      </c>
      <c r="X461" s="79">
        <v>0</v>
      </c>
      <c r="Y461" s="79">
        <v>0</v>
      </c>
      <c r="Z461" s="79">
        <v>0</v>
      </c>
      <c r="AA461" s="79">
        <v>0</v>
      </c>
      <c r="AB461" s="79">
        <v>0</v>
      </c>
      <c r="AC461" s="79">
        <v>0</v>
      </c>
      <c r="AD461" s="79">
        <v>0</v>
      </c>
      <c r="AE461" s="79">
        <v>0</v>
      </c>
      <c r="AF461" s="79">
        <v>0</v>
      </c>
      <c r="AG461" s="79">
        <v>0</v>
      </c>
      <c r="AH461" s="79">
        <v>0</v>
      </c>
      <c r="AI461" s="79">
        <v>0</v>
      </c>
      <c r="AJ461" s="79">
        <v>0</v>
      </c>
      <c r="AK461" s="79">
        <v>0</v>
      </c>
      <c r="AL461" s="79">
        <v>0</v>
      </c>
      <c r="AM461" s="79">
        <f t="shared" si="7"/>
        <v>0</v>
      </c>
      <c r="AP461" s="45"/>
    </row>
    <row r="462" spans="1:42" ht="33" customHeight="1">
      <c r="A462" s="54">
        <v>1532</v>
      </c>
      <c r="B462" s="55" t="s">
        <v>440</v>
      </c>
      <c r="C462" s="80" t="s">
        <v>682</v>
      </c>
      <c r="D462" s="79">
        <v>0</v>
      </c>
      <c r="E462" s="79">
        <v>0</v>
      </c>
      <c r="F462" s="79">
        <v>0</v>
      </c>
      <c r="G462" s="79">
        <v>0</v>
      </c>
      <c r="H462" s="79">
        <v>0</v>
      </c>
      <c r="I462" s="79">
        <v>0</v>
      </c>
      <c r="J462" s="79">
        <v>0</v>
      </c>
      <c r="K462" s="79">
        <v>0</v>
      </c>
      <c r="L462" s="79">
        <v>0</v>
      </c>
      <c r="M462" s="79">
        <v>0</v>
      </c>
      <c r="N462" s="79">
        <v>0</v>
      </c>
      <c r="O462" s="79">
        <v>0</v>
      </c>
      <c r="P462" s="79">
        <v>0</v>
      </c>
      <c r="Q462" s="79">
        <v>0</v>
      </c>
      <c r="R462" s="79">
        <v>0</v>
      </c>
      <c r="S462" s="79">
        <v>0</v>
      </c>
      <c r="T462" s="79">
        <v>0</v>
      </c>
      <c r="U462" s="79">
        <v>0</v>
      </c>
      <c r="V462" s="79">
        <v>0</v>
      </c>
      <c r="W462" s="79">
        <v>0</v>
      </c>
      <c r="X462" s="79">
        <v>0</v>
      </c>
      <c r="Y462" s="79">
        <v>0</v>
      </c>
      <c r="Z462" s="79">
        <v>0</v>
      </c>
      <c r="AA462" s="79">
        <v>0</v>
      </c>
      <c r="AB462" s="79">
        <v>0</v>
      </c>
      <c r="AC462" s="79">
        <v>0</v>
      </c>
      <c r="AD462" s="79">
        <v>0</v>
      </c>
      <c r="AE462" s="79">
        <v>0</v>
      </c>
      <c r="AF462" s="79">
        <v>0</v>
      </c>
      <c r="AG462" s="79">
        <v>0</v>
      </c>
      <c r="AH462" s="79">
        <v>0</v>
      </c>
      <c r="AI462" s="79">
        <v>0</v>
      </c>
      <c r="AJ462" s="79">
        <v>0</v>
      </c>
      <c r="AK462" s="79">
        <v>0</v>
      </c>
      <c r="AL462" s="79">
        <v>0</v>
      </c>
      <c r="AM462" s="79">
        <f t="shared" si="7"/>
        <v>0</v>
      </c>
      <c r="AP462" s="45"/>
    </row>
    <row r="463" spans="1:42" ht="33" customHeight="1">
      <c r="A463" s="54">
        <v>1533</v>
      </c>
      <c r="B463" s="55" t="s">
        <v>441</v>
      </c>
      <c r="C463" s="80" t="s">
        <v>682</v>
      </c>
      <c r="D463" s="79">
        <v>0</v>
      </c>
      <c r="E463" s="79">
        <v>0</v>
      </c>
      <c r="F463" s="79">
        <v>0</v>
      </c>
      <c r="G463" s="79">
        <v>0</v>
      </c>
      <c r="H463" s="79">
        <v>0</v>
      </c>
      <c r="I463" s="79">
        <v>0</v>
      </c>
      <c r="J463" s="79">
        <v>0</v>
      </c>
      <c r="K463" s="79">
        <v>0</v>
      </c>
      <c r="L463" s="79">
        <v>0</v>
      </c>
      <c r="M463" s="79">
        <v>0</v>
      </c>
      <c r="N463" s="79">
        <v>0</v>
      </c>
      <c r="O463" s="79">
        <v>0</v>
      </c>
      <c r="P463" s="79">
        <v>0</v>
      </c>
      <c r="Q463" s="79">
        <v>0</v>
      </c>
      <c r="R463" s="79">
        <v>0</v>
      </c>
      <c r="S463" s="79">
        <v>0</v>
      </c>
      <c r="T463" s="79">
        <v>0</v>
      </c>
      <c r="U463" s="79">
        <v>0</v>
      </c>
      <c r="V463" s="79">
        <v>0</v>
      </c>
      <c r="W463" s="79">
        <v>0</v>
      </c>
      <c r="X463" s="79">
        <v>0</v>
      </c>
      <c r="Y463" s="79">
        <v>0</v>
      </c>
      <c r="Z463" s="79">
        <v>0</v>
      </c>
      <c r="AA463" s="79">
        <v>0</v>
      </c>
      <c r="AB463" s="79">
        <v>0</v>
      </c>
      <c r="AC463" s="79">
        <v>0</v>
      </c>
      <c r="AD463" s="79">
        <v>0</v>
      </c>
      <c r="AE463" s="79">
        <v>0</v>
      </c>
      <c r="AF463" s="79">
        <v>0</v>
      </c>
      <c r="AG463" s="79">
        <v>0</v>
      </c>
      <c r="AH463" s="79">
        <v>0</v>
      </c>
      <c r="AI463" s="79">
        <v>0</v>
      </c>
      <c r="AJ463" s="79">
        <v>0</v>
      </c>
      <c r="AK463" s="79">
        <v>0</v>
      </c>
      <c r="AL463" s="79">
        <v>0</v>
      </c>
      <c r="AM463" s="79">
        <f t="shared" si="7"/>
        <v>0</v>
      </c>
      <c r="AP463" s="45"/>
    </row>
    <row r="464" spans="1:42" ht="33" customHeight="1">
      <c r="A464" s="54">
        <v>1534</v>
      </c>
      <c r="B464" s="55" t="s">
        <v>442</v>
      </c>
      <c r="C464" s="80" t="s">
        <v>682</v>
      </c>
      <c r="D464" s="79">
        <v>0</v>
      </c>
      <c r="E464" s="79">
        <v>0</v>
      </c>
      <c r="F464" s="79">
        <v>0</v>
      </c>
      <c r="G464" s="79">
        <v>0</v>
      </c>
      <c r="H464" s="79">
        <v>0</v>
      </c>
      <c r="I464" s="79">
        <v>0</v>
      </c>
      <c r="J464" s="79">
        <v>0</v>
      </c>
      <c r="K464" s="79">
        <v>0</v>
      </c>
      <c r="L464" s="79">
        <v>0</v>
      </c>
      <c r="M464" s="79">
        <v>0</v>
      </c>
      <c r="N464" s="79">
        <v>0</v>
      </c>
      <c r="O464" s="79">
        <v>0</v>
      </c>
      <c r="P464" s="79">
        <v>0</v>
      </c>
      <c r="Q464" s="79">
        <v>0</v>
      </c>
      <c r="R464" s="79">
        <v>0</v>
      </c>
      <c r="S464" s="79">
        <v>0</v>
      </c>
      <c r="T464" s="79">
        <v>0</v>
      </c>
      <c r="U464" s="79">
        <v>0</v>
      </c>
      <c r="V464" s="79">
        <v>0</v>
      </c>
      <c r="W464" s="79">
        <v>0</v>
      </c>
      <c r="X464" s="79">
        <v>0</v>
      </c>
      <c r="Y464" s="79">
        <v>0</v>
      </c>
      <c r="Z464" s="79">
        <v>0</v>
      </c>
      <c r="AA464" s="79">
        <v>0</v>
      </c>
      <c r="AB464" s="79">
        <v>0</v>
      </c>
      <c r="AC464" s="79">
        <v>0</v>
      </c>
      <c r="AD464" s="79">
        <v>0</v>
      </c>
      <c r="AE464" s="79">
        <v>0</v>
      </c>
      <c r="AF464" s="79">
        <v>0</v>
      </c>
      <c r="AG464" s="79">
        <v>0</v>
      </c>
      <c r="AH464" s="79">
        <v>0</v>
      </c>
      <c r="AI464" s="79">
        <v>0</v>
      </c>
      <c r="AJ464" s="79">
        <v>0</v>
      </c>
      <c r="AK464" s="79">
        <v>0</v>
      </c>
      <c r="AL464" s="79">
        <v>0</v>
      </c>
      <c r="AM464" s="79">
        <f t="shared" si="7"/>
        <v>0</v>
      </c>
      <c r="AP464" s="45"/>
    </row>
    <row r="465" spans="1:42" ht="33" customHeight="1">
      <c r="A465" s="54">
        <v>1535</v>
      </c>
      <c r="B465" s="55" t="s">
        <v>443</v>
      </c>
      <c r="C465" s="80" t="s">
        <v>682</v>
      </c>
      <c r="D465" s="79">
        <v>0</v>
      </c>
      <c r="E465" s="79">
        <v>0</v>
      </c>
      <c r="F465" s="79">
        <v>0</v>
      </c>
      <c r="G465" s="79">
        <v>0</v>
      </c>
      <c r="H465" s="79">
        <v>0</v>
      </c>
      <c r="I465" s="79">
        <v>0</v>
      </c>
      <c r="J465" s="79">
        <v>0</v>
      </c>
      <c r="K465" s="79">
        <v>0</v>
      </c>
      <c r="L465" s="79">
        <v>0</v>
      </c>
      <c r="M465" s="79">
        <v>0</v>
      </c>
      <c r="N465" s="79">
        <v>0</v>
      </c>
      <c r="O465" s="79">
        <v>0</v>
      </c>
      <c r="P465" s="79">
        <v>0</v>
      </c>
      <c r="Q465" s="79">
        <v>0</v>
      </c>
      <c r="R465" s="79">
        <v>0</v>
      </c>
      <c r="S465" s="79">
        <v>0</v>
      </c>
      <c r="T465" s="79">
        <v>0</v>
      </c>
      <c r="U465" s="79">
        <v>0</v>
      </c>
      <c r="V465" s="79">
        <v>0</v>
      </c>
      <c r="W465" s="79">
        <v>0</v>
      </c>
      <c r="X465" s="79">
        <v>0</v>
      </c>
      <c r="Y465" s="79">
        <v>0</v>
      </c>
      <c r="Z465" s="79">
        <v>0</v>
      </c>
      <c r="AA465" s="79">
        <v>0</v>
      </c>
      <c r="AB465" s="79">
        <v>0</v>
      </c>
      <c r="AC465" s="79">
        <v>0</v>
      </c>
      <c r="AD465" s="79">
        <v>0</v>
      </c>
      <c r="AE465" s="79">
        <v>0</v>
      </c>
      <c r="AF465" s="79">
        <v>0</v>
      </c>
      <c r="AG465" s="79">
        <v>0</v>
      </c>
      <c r="AH465" s="79">
        <v>0</v>
      </c>
      <c r="AI465" s="79">
        <v>0</v>
      </c>
      <c r="AJ465" s="79">
        <v>0</v>
      </c>
      <c r="AK465" s="79">
        <v>0</v>
      </c>
      <c r="AL465" s="79">
        <v>0</v>
      </c>
      <c r="AM465" s="79">
        <f t="shared" si="7"/>
        <v>0</v>
      </c>
      <c r="AP465" s="45"/>
    </row>
    <row r="466" spans="1:42" ht="33" customHeight="1">
      <c r="A466" s="54">
        <v>1536</v>
      </c>
      <c r="B466" s="55" t="s">
        <v>444</v>
      </c>
      <c r="C466" s="80" t="s">
        <v>682</v>
      </c>
      <c r="D466" s="79">
        <v>0</v>
      </c>
      <c r="E466" s="79">
        <v>0</v>
      </c>
      <c r="F466" s="79">
        <v>0</v>
      </c>
      <c r="G466" s="79">
        <v>0</v>
      </c>
      <c r="H466" s="79">
        <v>0</v>
      </c>
      <c r="I466" s="79">
        <v>0</v>
      </c>
      <c r="J466" s="79">
        <v>0</v>
      </c>
      <c r="K466" s="79">
        <v>0</v>
      </c>
      <c r="L466" s="79">
        <v>0</v>
      </c>
      <c r="M466" s="79">
        <v>0</v>
      </c>
      <c r="N466" s="79">
        <v>0</v>
      </c>
      <c r="O466" s="79">
        <v>0</v>
      </c>
      <c r="P466" s="79">
        <v>0</v>
      </c>
      <c r="Q466" s="79">
        <v>0</v>
      </c>
      <c r="R466" s="79">
        <v>0</v>
      </c>
      <c r="S466" s="79">
        <v>0</v>
      </c>
      <c r="T466" s="79">
        <v>0</v>
      </c>
      <c r="U466" s="79">
        <v>0</v>
      </c>
      <c r="V466" s="79">
        <v>0</v>
      </c>
      <c r="W466" s="79">
        <v>0</v>
      </c>
      <c r="X466" s="79">
        <v>0</v>
      </c>
      <c r="Y466" s="79">
        <v>0</v>
      </c>
      <c r="Z466" s="79">
        <v>0</v>
      </c>
      <c r="AA466" s="79">
        <v>0</v>
      </c>
      <c r="AB466" s="79">
        <v>0</v>
      </c>
      <c r="AC466" s="79">
        <v>0</v>
      </c>
      <c r="AD466" s="79">
        <v>0</v>
      </c>
      <c r="AE466" s="79">
        <v>0</v>
      </c>
      <c r="AF466" s="79">
        <v>0</v>
      </c>
      <c r="AG466" s="79">
        <v>0</v>
      </c>
      <c r="AH466" s="79">
        <v>0</v>
      </c>
      <c r="AI466" s="79">
        <v>0</v>
      </c>
      <c r="AJ466" s="79">
        <v>0</v>
      </c>
      <c r="AK466" s="79">
        <v>0</v>
      </c>
      <c r="AL466" s="79">
        <v>0</v>
      </c>
      <c r="AM466" s="79">
        <f t="shared" si="7"/>
        <v>0</v>
      </c>
      <c r="AP466" s="45"/>
    </row>
    <row r="467" spans="1:42" ht="33" customHeight="1">
      <c r="A467" s="54">
        <v>1537</v>
      </c>
      <c r="B467" s="55" t="s">
        <v>445</v>
      </c>
      <c r="C467" s="80" t="s">
        <v>682</v>
      </c>
      <c r="D467" s="79">
        <v>0</v>
      </c>
      <c r="E467" s="79">
        <v>0</v>
      </c>
      <c r="F467" s="79">
        <v>0</v>
      </c>
      <c r="G467" s="79">
        <v>0</v>
      </c>
      <c r="H467" s="79">
        <v>0</v>
      </c>
      <c r="I467" s="79">
        <v>0</v>
      </c>
      <c r="J467" s="79">
        <v>0</v>
      </c>
      <c r="K467" s="79">
        <v>0</v>
      </c>
      <c r="L467" s="79">
        <v>0</v>
      </c>
      <c r="M467" s="79">
        <v>0</v>
      </c>
      <c r="N467" s="79">
        <v>0</v>
      </c>
      <c r="O467" s="79">
        <v>0</v>
      </c>
      <c r="P467" s="79">
        <v>0</v>
      </c>
      <c r="Q467" s="79">
        <v>0</v>
      </c>
      <c r="R467" s="79">
        <v>0</v>
      </c>
      <c r="S467" s="79">
        <v>0</v>
      </c>
      <c r="T467" s="79">
        <v>0</v>
      </c>
      <c r="U467" s="79">
        <v>0</v>
      </c>
      <c r="V467" s="79">
        <v>0</v>
      </c>
      <c r="W467" s="79">
        <v>0</v>
      </c>
      <c r="X467" s="79">
        <v>0</v>
      </c>
      <c r="Y467" s="79">
        <v>0</v>
      </c>
      <c r="Z467" s="79">
        <v>0</v>
      </c>
      <c r="AA467" s="79">
        <v>0</v>
      </c>
      <c r="AB467" s="79">
        <v>0</v>
      </c>
      <c r="AC467" s="79">
        <v>0</v>
      </c>
      <c r="AD467" s="79">
        <v>0</v>
      </c>
      <c r="AE467" s="79">
        <v>0</v>
      </c>
      <c r="AF467" s="79">
        <v>0</v>
      </c>
      <c r="AG467" s="79">
        <v>0</v>
      </c>
      <c r="AH467" s="79">
        <v>0</v>
      </c>
      <c r="AI467" s="79">
        <v>0</v>
      </c>
      <c r="AJ467" s="79">
        <v>0</v>
      </c>
      <c r="AK467" s="79">
        <v>0</v>
      </c>
      <c r="AL467" s="79">
        <v>0</v>
      </c>
      <c r="AM467" s="79">
        <f t="shared" si="7"/>
        <v>0</v>
      </c>
      <c r="AP467" s="45"/>
    </row>
    <row r="468" spans="1:42" ht="33" customHeight="1">
      <c r="A468" s="54">
        <v>1538</v>
      </c>
      <c r="B468" s="55" t="s">
        <v>446</v>
      </c>
      <c r="C468" s="80" t="s">
        <v>682</v>
      </c>
      <c r="D468" s="79">
        <v>0</v>
      </c>
      <c r="E468" s="79">
        <v>0</v>
      </c>
      <c r="F468" s="79">
        <v>0</v>
      </c>
      <c r="G468" s="79">
        <v>0</v>
      </c>
      <c r="H468" s="79">
        <v>0</v>
      </c>
      <c r="I468" s="79">
        <v>0</v>
      </c>
      <c r="J468" s="79">
        <v>0</v>
      </c>
      <c r="K468" s="79">
        <v>0</v>
      </c>
      <c r="L468" s="79">
        <v>0</v>
      </c>
      <c r="M468" s="79">
        <v>0</v>
      </c>
      <c r="N468" s="79">
        <v>0</v>
      </c>
      <c r="O468" s="79">
        <v>0</v>
      </c>
      <c r="P468" s="79">
        <v>0</v>
      </c>
      <c r="Q468" s="79">
        <v>0</v>
      </c>
      <c r="R468" s="79">
        <v>0</v>
      </c>
      <c r="S468" s="79">
        <v>0</v>
      </c>
      <c r="T468" s="79">
        <v>0</v>
      </c>
      <c r="U468" s="79">
        <v>0</v>
      </c>
      <c r="V468" s="79">
        <v>0</v>
      </c>
      <c r="W468" s="79">
        <v>0</v>
      </c>
      <c r="X468" s="79">
        <v>0</v>
      </c>
      <c r="Y468" s="79">
        <v>0</v>
      </c>
      <c r="Z468" s="79">
        <v>0</v>
      </c>
      <c r="AA468" s="79">
        <v>0</v>
      </c>
      <c r="AB468" s="79">
        <v>0</v>
      </c>
      <c r="AC468" s="79">
        <v>0</v>
      </c>
      <c r="AD468" s="79">
        <v>0</v>
      </c>
      <c r="AE468" s="79">
        <v>0</v>
      </c>
      <c r="AF468" s="79">
        <v>0</v>
      </c>
      <c r="AG468" s="79">
        <v>0</v>
      </c>
      <c r="AH468" s="79">
        <v>0</v>
      </c>
      <c r="AI468" s="79">
        <v>0</v>
      </c>
      <c r="AJ468" s="79">
        <v>0</v>
      </c>
      <c r="AK468" s="79">
        <v>0</v>
      </c>
      <c r="AL468" s="79">
        <v>0</v>
      </c>
      <c r="AM468" s="79">
        <f t="shared" si="7"/>
        <v>0</v>
      </c>
      <c r="AP468" s="45"/>
    </row>
    <row r="469" spans="1:42" ht="33" customHeight="1">
      <c r="A469" s="54">
        <v>1539</v>
      </c>
      <c r="B469" s="55" t="s">
        <v>447</v>
      </c>
      <c r="C469" s="80" t="s">
        <v>682</v>
      </c>
      <c r="D469" s="79">
        <v>0</v>
      </c>
      <c r="E469" s="79">
        <v>0</v>
      </c>
      <c r="F469" s="79">
        <v>0</v>
      </c>
      <c r="G469" s="79">
        <v>0</v>
      </c>
      <c r="H469" s="79">
        <v>0</v>
      </c>
      <c r="I469" s="79">
        <v>0</v>
      </c>
      <c r="J469" s="79">
        <v>0</v>
      </c>
      <c r="K469" s="79">
        <v>0</v>
      </c>
      <c r="L469" s="79">
        <v>0</v>
      </c>
      <c r="M469" s="79">
        <v>0</v>
      </c>
      <c r="N469" s="79">
        <v>0</v>
      </c>
      <c r="O469" s="79">
        <v>0</v>
      </c>
      <c r="P469" s="79">
        <v>0</v>
      </c>
      <c r="Q469" s="79">
        <v>0</v>
      </c>
      <c r="R469" s="79">
        <v>0</v>
      </c>
      <c r="S469" s="79">
        <v>0</v>
      </c>
      <c r="T469" s="79">
        <v>0</v>
      </c>
      <c r="U469" s="79">
        <v>0</v>
      </c>
      <c r="V469" s="79">
        <v>0</v>
      </c>
      <c r="W469" s="79">
        <v>0</v>
      </c>
      <c r="X469" s="79">
        <v>0</v>
      </c>
      <c r="Y469" s="79">
        <v>0</v>
      </c>
      <c r="Z469" s="79">
        <v>0</v>
      </c>
      <c r="AA469" s="79">
        <v>0</v>
      </c>
      <c r="AB469" s="79">
        <v>0</v>
      </c>
      <c r="AC469" s="79">
        <v>0</v>
      </c>
      <c r="AD469" s="79">
        <v>0</v>
      </c>
      <c r="AE469" s="79">
        <v>0</v>
      </c>
      <c r="AF469" s="79">
        <v>0</v>
      </c>
      <c r="AG469" s="79">
        <v>0</v>
      </c>
      <c r="AH469" s="79">
        <v>0</v>
      </c>
      <c r="AI469" s="79">
        <v>0</v>
      </c>
      <c r="AJ469" s="79">
        <v>0</v>
      </c>
      <c r="AK469" s="79">
        <v>0</v>
      </c>
      <c r="AL469" s="79">
        <v>0</v>
      </c>
      <c r="AM469" s="79">
        <f t="shared" si="7"/>
        <v>0</v>
      </c>
      <c r="AP469" s="45"/>
    </row>
    <row r="470" spans="1:42" ht="33" customHeight="1">
      <c r="A470" s="54">
        <v>1540</v>
      </c>
      <c r="B470" s="55" t="s">
        <v>1395</v>
      </c>
      <c r="C470" s="80" t="s">
        <v>682</v>
      </c>
      <c r="D470" s="79">
        <v>0</v>
      </c>
      <c r="E470" s="79">
        <v>0</v>
      </c>
      <c r="F470" s="79">
        <v>0</v>
      </c>
      <c r="G470" s="79">
        <v>0</v>
      </c>
      <c r="H470" s="79">
        <v>0</v>
      </c>
      <c r="I470" s="79">
        <v>0</v>
      </c>
      <c r="J470" s="79">
        <v>0</v>
      </c>
      <c r="K470" s="79">
        <v>0</v>
      </c>
      <c r="L470" s="79">
        <v>0</v>
      </c>
      <c r="M470" s="79">
        <v>0</v>
      </c>
      <c r="N470" s="79">
        <v>0</v>
      </c>
      <c r="O470" s="79">
        <v>0</v>
      </c>
      <c r="P470" s="79">
        <v>0</v>
      </c>
      <c r="Q470" s="79">
        <v>0</v>
      </c>
      <c r="R470" s="79">
        <v>0</v>
      </c>
      <c r="S470" s="79">
        <v>0</v>
      </c>
      <c r="T470" s="79">
        <v>0</v>
      </c>
      <c r="U470" s="79">
        <v>0</v>
      </c>
      <c r="V470" s="79">
        <v>0</v>
      </c>
      <c r="W470" s="79">
        <v>0</v>
      </c>
      <c r="X470" s="79">
        <v>0</v>
      </c>
      <c r="Y470" s="79">
        <v>0</v>
      </c>
      <c r="Z470" s="79">
        <v>0</v>
      </c>
      <c r="AA470" s="79">
        <v>0</v>
      </c>
      <c r="AB470" s="79">
        <v>0</v>
      </c>
      <c r="AC470" s="79">
        <v>0</v>
      </c>
      <c r="AD470" s="79">
        <v>0</v>
      </c>
      <c r="AE470" s="79">
        <v>0</v>
      </c>
      <c r="AF470" s="79">
        <v>0</v>
      </c>
      <c r="AG470" s="79">
        <v>0</v>
      </c>
      <c r="AH470" s="79">
        <v>0</v>
      </c>
      <c r="AI470" s="79">
        <v>0</v>
      </c>
      <c r="AJ470" s="79">
        <v>0</v>
      </c>
      <c r="AK470" s="79">
        <v>0</v>
      </c>
      <c r="AL470" s="79">
        <v>0</v>
      </c>
      <c r="AM470" s="79">
        <f t="shared" si="7"/>
        <v>0</v>
      </c>
      <c r="AP470" s="45"/>
    </row>
    <row r="471" spans="1:42" ht="33" customHeight="1">
      <c r="A471" s="54">
        <v>1601</v>
      </c>
      <c r="B471" s="55" t="s">
        <v>448</v>
      </c>
      <c r="C471" s="80" t="s">
        <v>682</v>
      </c>
      <c r="D471" s="79">
        <v>0</v>
      </c>
      <c r="E471" s="79">
        <v>0</v>
      </c>
      <c r="F471" s="79">
        <v>0</v>
      </c>
      <c r="G471" s="79">
        <v>0</v>
      </c>
      <c r="H471" s="79">
        <v>0</v>
      </c>
      <c r="I471" s="79">
        <v>0</v>
      </c>
      <c r="J471" s="79">
        <v>0</v>
      </c>
      <c r="K471" s="79">
        <v>0</v>
      </c>
      <c r="L471" s="79">
        <v>0</v>
      </c>
      <c r="M471" s="79">
        <v>0</v>
      </c>
      <c r="N471" s="79">
        <v>0</v>
      </c>
      <c r="O471" s="79">
        <v>0</v>
      </c>
      <c r="P471" s="79">
        <v>0</v>
      </c>
      <c r="Q471" s="79">
        <v>0</v>
      </c>
      <c r="R471" s="79">
        <v>0</v>
      </c>
      <c r="S471" s="79">
        <v>0</v>
      </c>
      <c r="T471" s="79">
        <v>0</v>
      </c>
      <c r="U471" s="79">
        <v>0</v>
      </c>
      <c r="V471" s="79">
        <v>0</v>
      </c>
      <c r="W471" s="79">
        <v>0</v>
      </c>
      <c r="X471" s="79">
        <v>0</v>
      </c>
      <c r="Y471" s="79">
        <v>0</v>
      </c>
      <c r="Z471" s="79">
        <v>0</v>
      </c>
      <c r="AA471" s="79">
        <v>0</v>
      </c>
      <c r="AB471" s="79">
        <v>0</v>
      </c>
      <c r="AC471" s="79">
        <v>0</v>
      </c>
      <c r="AD471" s="79">
        <v>0</v>
      </c>
      <c r="AE471" s="79">
        <v>0</v>
      </c>
      <c r="AF471" s="79">
        <v>0</v>
      </c>
      <c r="AG471" s="79">
        <v>0</v>
      </c>
      <c r="AH471" s="79">
        <v>0</v>
      </c>
      <c r="AI471" s="79">
        <v>0</v>
      </c>
      <c r="AJ471" s="79">
        <v>0</v>
      </c>
      <c r="AK471" s="79">
        <v>0</v>
      </c>
      <c r="AL471" s="79">
        <v>0</v>
      </c>
      <c r="AM471" s="79">
        <f t="shared" si="7"/>
        <v>0</v>
      </c>
      <c r="AP471" s="45"/>
    </row>
    <row r="472" spans="1:42" ht="33" customHeight="1">
      <c r="A472" s="54">
        <v>1602</v>
      </c>
      <c r="B472" s="55" t="s">
        <v>449</v>
      </c>
      <c r="C472" s="80" t="s">
        <v>682</v>
      </c>
      <c r="D472" s="79">
        <v>0</v>
      </c>
      <c r="E472" s="79">
        <v>0</v>
      </c>
      <c r="F472" s="79">
        <v>0</v>
      </c>
      <c r="G472" s="79">
        <v>0</v>
      </c>
      <c r="H472" s="79">
        <v>0</v>
      </c>
      <c r="I472" s="79">
        <v>0</v>
      </c>
      <c r="J472" s="79">
        <v>0</v>
      </c>
      <c r="K472" s="79">
        <v>0</v>
      </c>
      <c r="L472" s="79">
        <v>0</v>
      </c>
      <c r="M472" s="79">
        <v>0</v>
      </c>
      <c r="N472" s="79">
        <v>0</v>
      </c>
      <c r="O472" s="79">
        <v>0</v>
      </c>
      <c r="P472" s="79">
        <v>0</v>
      </c>
      <c r="Q472" s="79">
        <v>0</v>
      </c>
      <c r="R472" s="79">
        <v>0</v>
      </c>
      <c r="S472" s="79">
        <v>0</v>
      </c>
      <c r="T472" s="79">
        <v>0</v>
      </c>
      <c r="U472" s="79">
        <v>0</v>
      </c>
      <c r="V472" s="79">
        <v>0</v>
      </c>
      <c r="W472" s="79">
        <v>0</v>
      </c>
      <c r="X472" s="79">
        <v>0</v>
      </c>
      <c r="Y472" s="79">
        <v>0</v>
      </c>
      <c r="Z472" s="79">
        <v>0</v>
      </c>
      <c r="AA472" s="79">
        <v>0</v>
      </c>
      <c r="AB472" s="79">
        <v>0</v>
      </c>
      <c r="AC472" s="79">
        <v>0</v>
      </c>
      <c r="AD472" s="79">
        <v>0</v>
      </c>
      <c r="AE472" s="79">
        <v>0</v>
      </c>
      <c r="AF472" s="79">
        <v>0</v>
      </c>
      <c r="AG472" s="79">
        <v>0</v>
      </c>
      <c r="AH472" s="79">
        <v>0</v>
      </c>
      <c r="AI472" s="79">
        <v>0</v>
      </c>
      <c r="AJ472" s="79">
        <v>0</v>
      </c>
      <c r="AK472" s="79">
        <v>0</v>
      </c>
      <c r="AL472" s="79">
        <v>0</v>
      </c>
      <c r="AM472" s="79">
        <f t="shared" si="7"/>
        <v>0</v>
      </c>
      <c r="AP472" s="45"/>
    </row>
    <row r="473" spans="1:42" ht="33" customHeight="1">
      <c r="A473" s="54">
        <v>1603</v>
      </c>
      <c r="B473" s="55" t="s">
        <v>450</v>
      </c>
      <c r="C473" s="80" t="s">
        <v>682</v>
      </c>
      <c r="D473" s="79">
        <v>0</v>
      </c>
      <c r="E473" s="79">
        <v>0</v>
      </c>
      <c r="F473" s="79">
        <v>0</v>
      </c>
      <c r="G473" s="79">
        <v>0</v>
      </c>
      <c r="H473" s="79">
        <v>0</v>
      </c>
      <c r="I473" s="79">
        <v>0</v>
      </c>
      <c r="J473" s="79">
        <v>0</v>
      </c>
      <c r="K473" s="79">
        <v>0</v>
      </c>
      <c r="L473" s="79">
        <v>0</v>
      </c>
      <c r="M473" s="79">
        <v>0</v>
      </c>
      <c r="N473" s="79">
        <v>0</v>
      </c>
      <c r="O473" s="79">
        <v>0</v>
      </c>
      <c r="P473" s="79">
        <v>0</v>
      </c>
      <c r="Q473" s="79">
        <v>0</v>
      </c>
      <c r="R473" s="79">
        <v>0</v>
      </c>
      <c r="S473" s="79">
        <v>0</v>
      </c>
      <c r="T473" s="79">
        <v>0</v>
      </c>
      <c r="U473" s="79">
        <v>0</v>
      </c>
      <c r="V473" s="79">
        <v>0</v>
      </c>
      <c r="W473" s="79">
        <v>0</v>
      </c>
      <c r="X473" s="79">
        <v>0</v>
      </c>
      <c r="Y473" s="79">
        <v>0</v>
      </c>
      <c r="Z473" s="79">
        <v>0</v>
      </c>
      <c r="AA473" s="79">
        <v>0</v>
      </c>
      <c r="AB473" s="79">
        <v>0</v>
      </c>
      <c r="AC473" s="79">
        <v>0</v>
      </c>
      <c r="AD473" s="79">
        <v>0</v>
      </c>
      <c r="AE473" s="79">
        <v>0</v>
      </c>
      <c r="AF473" s="79">
        <v>0</v>
      </c>
      <c r="AG473" s="79">
        <v>0</v>
      </c>
      <c r="AH473" s="79">
        <v>0</v>
      </c>
      <c r="AI473" s="79">
        <v>0</v>
      </c>
      <c r="AJ473" s="79">
        <v>0</v>
      </c>
      <c r="AK473" s="79">
        <v>0</v>
      </c>
      <c r="AL473" s="79">
        <v>0</v>
      </c>
      <c r="AM473" s="79">
        <f t="shared" si="7"/>
        <v>0</v>
      </c>
      <c r="AP473" s="45"/>
    </row>
    <row r="474" spans="1:42" ht="33" customHeight="1">
      <c r="A474" s="54">
        <v>1604</v>
      </c>
      <c r="B474" s="55" t="s">
        <v>451</v>
      </c>
      <c r="C474" s="80" t="s">
        <v>682</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0</v>
      </c>
      <c r="V474" s="79">
        <v>0</v>
      </c>
      <c r="W474" s="79">
        <v>0</v>
      </c>
      <c r="X474" s="79">
        <v>0</v>
      </c>
      <c r="Y474" s="79">
        <v>0</v>
      </c>
      <c r="Z474" s="79">
        <v>0</v>
      </c>
      <c r="AA474" s="79">
        <v>0</v>
      </c>
      <c r="AB474" s="79">
        <v>0</v>
      </c>
      <c r="AC474" s="79">
        <v>0</v>
      </c>
      <c r="AD474" s="79">
        <v>0</v>
      </c>
      <c r="AE474" s="79">
        <v>0</v>
      </c>
      <c r="AF474" s="79">
        <v>0</v>
      </c>
      <c r="AG474" s="79">
        <v>0</v>
      </c>
      <c r="AH474" s="79">
        <v>0</v>
      </c>
      <c r="AI474" s="79">
        <v>0</v>
      </c>
      <c r="AJ474" s="79">
        <v>0</v>
      </c>
      <c r="AK474" s="79">
        <v>0</v>
      </c>
      <c r="AL474" s="79">
        <v>0</v>
      </c>
      <c r="AM474" s="79">
        <f t="shared" si="7"/>
        <v>0</v>
      </c>
      <c r="AP474" s="45"/>
    </row>
    <row r="475" spans="1:42" ht="33" customHeight="1">
      <c r="A475" s="54">
        <v>1605</v>
      </c>
      <c r="B475" s="55" t="s">
        <v>452</v>
      </c>
      <c r="C475" s="80" t="s">
        <v>682</v>
      </c>
      <c r="D475" s="79">
        <v>0</v>
      </c>
      <c r="E475" s="79">
        <v>0</v>
      </c>
      <c r="F475" s="79">
        <v>0</v>
      </c>
      <c r="G475" s="79">
        <v>0</v>
      </c>
      <c r="H475" s="79">
        <v>0</v>
      </c>
      <c r="I475" s="79">
        <v>0</v>
      </c>
      <c r="J475" s="79">
        <v>0</v>
      </c>
      <c r="K475" s="79">
        <v>0</v>
      </c>
      <c r="L475" s="79">
        <v>0</v>
      </c>
      <c r="M475" s="79">
        <v>0</v>
      </c>
      <c r="N475" s="79">
        <v>0</v>
      </c>
      <c r="O475" s="79">
        <v>0</v>
      </c>
      <c r="P475" s="79">
        <v>0</v>
      </c>
      <c r="Q475" s="79">
        <v>0</v>
      </c>
      <c r="R475" s="79">
        <v>0</v>
      </c>
      <c r="S475" s="79">
        <v>0</v>
      </c>
      <c r="T475" s="79">
        <v>0</v>
      </c>
      <c r="U475" s="79">
        <v>0</v>
      </c>
      <c r="V475" s="79">
        <v>0</v>
      </c>
      <c r="W475" s="79">
        <v>0</v>
      </c>
      <c r="X475" s="79">
        <v>0</v>
      </c>
      <c r="Y475" s="79">
        <v>0</v>
      </c>
      <c r="Z475" s="79">
        <v>0</v>
      </c>
      <c r="AA475" s="79">
        <v>0</v>
      </c>
      <c r="AB475" s="79">
        <v>0</v>
      </c>
      <c r="AC475" s="79">
        <v>0</v>
      </c>
      <c r="AD475" s="79">
        <v>0</v>
      </c>
      <c r="AE475" s="79">
        <v>0</v>
      </c>
      <c r="AF475" s="79">
        <v>0</v>
      </c>
      <c r="AG475" s="79">
        <v>0</v>
      </c>
      <c r="AH475" s="79">
        <v>0</v>
      </c>
      <c r="AI475" s="79">
        <v>0</v>
      </c>
      <c r="AJ475" s="79">
        <v>0</v>
      </c>
      <c r="AK475" s="79">
        <v>0</v>
      </c>
      <c r="AL475" s="79">
        <v>0</v>
      </c>
      <c r="AM475" s="79">
        <f t="shared" si="7"/>
        <v>0</v>
      </c>
      <c r="AP475" s="45"/>
    </row>
    <row r="476" spans="1:42" ht="33" customHeight="1">
      <c r="A476" s="54">
        <v>1606</v>
      </c>
      <c r="B476" s="55" t="s">
        <v>453</v>
      </c>
      <c r="C476" s="80" t="s">
        <v>682</v>
      </c>
      <c r="D476" s="79">
        <v>0</v>
      </c>
      <c r="E476" s="79">
        <v>0</v>
      </c>
      <c r="F476" s="79">
        <v>0</v>
      </c>
      <c r="G476" s="79">
        <v>0</v>
      </c>
      <c r="H476" s="79">
        <v>0</v>
      </c>
      <c r="I476" s="79">
        <v>0</v>
      </c>
      <c r="J476" s="79">
        <v>0</v>
      </c>
      <c r="K476" s="79">
        <v>0</v>
      </c>
      <c r="L476" s="79">
        <v>0</v>
      </c>
      <c r="M476" s="79">
        <v>0</v>
      </c>
      <c r="N476" s="79">
        <v>0</v>
      </c>
      <c r="O476" s="79">
        <v>0</v>
      </c>
      <c r="P476" s="79">
        <v>0</v>
      </c>
      <c r="Q476" s="79">
        <v>0</v>
      </c>
      <c r="R476" s="79">
        <v>0</v>
      </c>
      <c r="S476" s="79">
        <v>0</v>
      </c>
      <c r="T476" s="79">
        <v>0</v>
      </c>
      <c r="U476" s="79">
        <v>0</v>
      </c>
      <c r="V476" s="79">
        <v>0</v>
      </c>
      <c r="W476" s="79">
        <v>0</v>
      </c>
      <c r="X476" s="79">
        <v>0</v>
      </c>
      <c r="Y476" s="79">
        <v>0</v>
      </c>
      <c r="Z476" s="79">
        <v>0</v>
      </c>
      <c r="AA476" s="79">
        <v>0</v>
      </c>
      <c r="AB476" s="79">
        <v>0</v>
      </c>
      <c r="AC476" s="79">
        <v>0</v>
      </c>
      <c r="AD476" s="79">
        <v>0</v>
      </c>
      <c r="AE476" s="79">
        <v>0</v>
      </c>
      <c r="AF476" s="79">
        <v>0</v>
      </c>
      <c r="AG476" s="79">
        <v>0</v>
      </c>
      <c r="AH476" s="79">
        <v>0</v>
      </c>
      <c r="AI476" s="79">
        <v>0</v>
      </c>
      <c r="AJ476" s="79">
        <v>0</v>
      </c>
      <c r="AK476" s="79">
        <v>0</v>
      </c>
      <c r="AL476" s="79">
        <v>0</v>
      </c>
      <c r="AM476" s="79">
        <f t="shared" si="7"/>
        <v>0</v>
      </c>
      <c r="AP476" s="45"/>
    </row>
    <row r="477" spans="1:42" ht="33" customHeight="1">
      <c r="A477" s="54">
        <v>1607</v>
      </c>
      <c r="B477" s="55" t="s">
        <v>454</v>
      </c>
      <c r="C477" s="80" t="s">
        <v>682</v>
      </c>
      <c r="D477" s="79">
        <v>0</v>
      </c>
      <c r="E477" s="79">
        <v>0</v>
      </c>
      <c r="F477" s="79">
        <v>0</v>
      </c>
      <c r="G477" s="79">
        <v>0</v>
      </c>
      <c r="H477" s="79">
        <v>0</v>
      </c>
      <c r="I477" s="79">
        <v>0</v>
      </c>
      <c r="J477" s="79">
        <v>0</v>
      </c>
      <c r="K477" s="79">
        <v>0</v>
      </c>
      <c r="L477" s="79">
        <v>0</v>
      </c>
      <c r="M477" s="79">
        <v>0</v>
      </c>
      <c r="N477" s="79">
        <v>0</v>
      </c>
      <c r="O477" s="79">
        <v>0</v>
      </c>
      <c r="P477" s="79">
        <v>0</v>
      </c>
      <c r="Q477" s="79">
        <v>0</v>
      </c>
      <c r="R477" s="79">
        <v>0</v>
      </c>
      <c r="S477" s="79">
        <v>0</v>
      </c>
      <c r="T477" s="79">
        <v>0</v>
      </c>
      <c r="U477" s="79">
        <v>0</v>
      </c>
      <c r="V477" s="79">
        <v>0</v>
      </c>
      <c r="W477" s="79">
        <v>0</v>
      </c>
      <c r="X477" s="79">
        <v>0</v>
      </c>
      <c r="Y477" s="79">
        <v>0</v>
      </c>
      <c r="Z477" s="79">
        <v>0</v>
      </c>
      <c r="AA477" s="79">
        <v>0</v>
      </c>
      <c r="AB477" s="79">
        <v>0</v>
      </c>
      <c r="AC477" s="79">
        <v>0</v>
      </c>
      <c r="AD477" s="79">
        <v>0</v>
      </c>
      <c r="AE477" s="79">
        <v>0</v>
      </c>
      <c r="AF477" s="79">
        <v>0</v>
      </c>
      <c r="AG477" s="79">
        <v>0</v>
      </c>
      <c r="AH477" s="79">
        <v>0</v>
      </c>
      <c r="AI477" s="79">
        <v>0</v>
      </c>
      <c r="AJ477" s="79">
        <v>0</v>
      </c>
      <c r="AK477" s="79">
        <v>0</v>
      </c>
      <c r="AL477" s="79">
        <v>0</v>
      </c>
      <c r="AM477" s="79">
        <f t="shared" si="7"/>
        <v>0</v>
      </c>
      <c r="AP477" s="45"/>
    </row>
    <row r="478" spans="1:42" ht="33" customHeight="1">
      <c r="A478" s="54">
        <v>1608</v>
      </c>
      <c r="B478" s="55" t="s">
        <v>455</v>
      </c>
      <c r="C478" s="80" t="s">
        <v>682</v>
      </c>
      <c r="D478" s="79">
        <v>0</v>
      </c>
      <c r="E478" s="79">
        <v>0</v>
      </c>
      <c r="F478" s="79">
        <v>0</v>
      </c>
      <c r="G478" s="79">
        <v>0</v>
      </c>
      <c r="H478" s="79">
        <v>0</v>
      </c>
      <c r="I478" s="79">
        <v>0</v>
      </c>
      <c r="J478" s="79">
        <v>0</v>
      </c>
      <c r="K478" s="79">
        <v>0</v>
      </c>
      <c r="L478" s="79">
        <v>0</v>
      </c>
      <c r="M478" s="79">
        <v>0</v>
      </c>
      <c r="N478" s="79">
        <v>0</v>
      </c>
      <c r="O478" s="79">
        <v>0</v>
      </c>
      <c r="P478" s="79">
        <v>0</v>
      </c>
      <c r="Q478" s="79">
        <v>0</v>
      </c>
      <c r="R478" s="79">
        <v>0</v>
      </c>
      <c r="S478" s="79">
        <v>0</v>
      </c>
      <c r="T478" s="79">
        <v>0</v>
      </c>
      <c r="U478" s="79">
        <v>0</v>
      </c>
      <c r="V478" s="79">
        <v>0</v>
      </c>
      <c r="W478" s="79">
        <v>0</v>
      </c>
      <c r="X478" s="79">
        <v>0</v>
      </c>
      <c r="Y478" s="79">
        <v>0</v>
      </c>
      <c r="Z478" s="79">
        <v>0</v>
      </c>
      <c r="AA478" s="79">
        <v>0</v>
      </c>
      <c r="AB478" s="79">
        <v>0</v>
      </c>
      <c r="AC478" s="79">
        <v>0</v>
      </c>
      <c r="AD478" s="79">
        <v>0</v>
      </c>
      <c r="AE478" s="79">
        <v>0</v>
      </c>
      <c r="AF478" s="79">
        <v>0</v>
      </c>
      <c r="AG478" s="79">
        <v>0</v>
      </c>
      <c r="AH478" s="79">
        <v>0</v>
      </c>
      <c r="AI478" s="79">
        <v>0</v>
      </c>
      <c r="AJ478" s="79">
        <v>0</v>
      </c>
      <c r="AK478" s="79">
        <v>0</v>
      </c>
      <c r="AL478" s="79">
        <v>0</v>
      </c>
      <c r="AM478" s="79">
        <f t="shared" si="7"/>
        <v>0</v>
      </c>
      <c r="AP478" s="45"/>
    </row>
    <row r="479" spans="1:42" ht="33" customHeight="1">
      <c r="A479" s="54">
        <v>1609</v>
      </c>
      <c r="B479" s="55" t="s">
        <v>456</v>
      </c>
      <c r="C479" s="80" t="s">
        <v>682</v>
      </c>
      <c r="D479" s="79">
        <v>0</v>
      </c>
      <c r="E479" s="79">
        <v>0</v>
      </c>
      <c r="F479" s="79">
        <v>0</v>
      </c>
      <c r="G479" s="79">
        <v>0</v>
      </c>
      <c r="H479" s="79">
        <v>0</v>
      </c>
      <c r="I479" s="79">
        <v>0</v>
      </c>
      <c r="J479" s="79">
        <v>0</v>
      </c>
      <c r="K479" s="79">
        <v>0</v>
      </c>
      <c r="L479" s="79">
        <v>0</v>
      </c>
      <c r="M479" s="79">
        <v>0</v>
      </c>
      <c r="N479" s="79">
        <v>0</v>
      </c>
      <c r="O479" s="79">
        <v>0</v>
      </c>
      <c r="P479" s="79">
        <v>0</v>
      </c>
      <c r="Q479" s="79">
        <v>0</v>
      </c>
      <c r="R479" s="79">
        <v>0</v>
      </c>
      <c r="S479" s="79">
        <v>0</v>
      </c>
      <c r="T479" s="79">
        <v>0</v>
      </c>
      <c r="U479" s="79">
        <v>0</v>
      </c>
      <c r="V479" s="79">
        <v>0</v>
      </c>
      <c r="W479" s="79">
        <v>0</v>
      </c>
      <c r="X479" s="79">
        <v>0</v>
      </c>
      <c r="Y479" s="79">
        <v>0</v>
      </c>
      <c r="Z479" s="79">
        <v>0</v>
      </c>
      <c r="AA479" s="79">
        <v>0</v>
      </c>
      <c r="AB479" s="79">
        <v>0</v>
      </c>
      <c r="AC479" s="79">
        <v>0</v>
      </c>
      <c r="AD479" s="79">
        <v>0</v>
      </c>
      <c r="AE479" s="79">
        <v>0</v>
      </c>
      <c r="AF479" s="79">
        <v>0</v>
      </c>
      <c r="AG479" s="79">
        <v>0</v>
      </c>
      <c r="AH479" s="79">
        <v>0</v>
      </c>
      <c r="AI479" s="79">
        <v>0</v>
      </c>
      <c r="AJ479" s="79">
        <v>0</v>
      </c>
      <c r="AK479" s="79">
        <v>0</v>
      </c>
      <c r="AL479" s="79">
        <v>0</v>
      </c>
      <c r="AM479" s="79">
        <f t="shared" si="7"/>
        <v>0</v>
      </c>
      <c r="AP479" s="45"/>
    </row>
    <row r="480" spans="1:42" ht="33" customHeight="1">
      <c r="A480" s="54">
        <v>1610</v>
      </c>
      <c r="B480" s="55" t="s">
        <v>1396</v>
      </c>
      <c r="C480" s="80" t="s">
        <v>682</v>
      </c>
      <c r="D480" s="79">
        <v>0</v>
      </c>
      <c r="E480" s="79">
        <v>0</v>
      </c>
      <c r="F480" s="79">
        <v>0</v>
      </c>
      <c r="G480" s="79">
        <v>0</v>
      </c>
      <c r="H480" s="79">
        <v>0</v>
      </c>
      <c r="I480" s="79">
        <v>0</v>
      </c>
      <c r="J480" s="79">
        <v>0</v>
      </c>
      <c r="K480" s="79">
        <v>0</v>
      </c>
      <c r="L480" s="79">
        <v>0</v>
      </c>
      <c r="M480" s="79">
        <v>0</v>
      </c>
      <c r="N480" s="79">
        <v>0</v>
      </c>
      <c r="O480" s="79">
        <v>0</v>
      </c>
      <c r="P480" s="79">
        <v>0</v>
      </c>
      <c r="Q480" s="79">
        <v>0</v>
      </c>
      <c r="R480" s="79">
        <v>0</v>
      </c>
      <c r="S480" s="79">
        <v>0</v>
      </c>
      <c r="T480" s="79">
        <v>0</v>
      </c>
      <c r="U480" s="79">
        <v>0</v>
      </c>
      <c r="V480" s="79">
        <v>0</v>
      </c>
      <c r="W480" s="79">
        <v>0</v>
      </c>
      <c r="X480" s="79">
        <v>0</v>
      </c>
      <c r="Y480" s="79">
        <v>0</v>
      </c>
      <c r="Z480" s="79">
        <v>0</v>
      </c>
      <c r="AA480" s="79">
        <v>0</v>
      </c>
      <c r="AB480" s="79">
        <v>0</v>
      </c>
      <c r="AC480" s="79">
        <v>0</v>
      </c>
      <c r="AD480" s="79">
        <v>0</v>
      </c>
      <c r="AE480" s="79">
        <v>0</v>
      </c>
      <c r="AF480" s="79">
        <v>0</v>
      </c>
      <c r="AG480" s="79">
        <v>0</v>
      </c>
      <c r="AH480" s="79">
        <v>0</v>
      </c>
      <c r="AI480" s="79">
        <v>0</v>
      </c>
      <c r="AJ480" s="79">
        <v>0</v>
      </c>
      <c r="AK480" s="79">
        <v>0</v>
      </c>
      <c r="AL480" s="79">
        <v>0</v>
      </c>
      <c r="AM480" s="79">
        <f t="shared" si="7"/>
        <v>0</v>
      </c>
      <c r="AP480" s="45"/>
    </row>
    <row r="481" spans="1:42" ht="33" customHeight="1">
      <c r="A481" s="54">
        <v>1611</v>
      </c>
      <c r="B481" s="55" t="s">
        <v>457</v>
      </c>
      <c r="C481" s="80" t="s">
        <v>682</v>
      </c>
      <c r="D481" s="79">
        <v>0</v>
      </c>
      <c r="E481" s="79">
        <v>0</v>
      </c>
      <c r="F481" s="79">
        <v>0</v>
      </c>
      <c r="G481" s="79">
        <v>0</v>
      </c>
      <c r="H481" s="79">
        <v>0</v>
      </c>
      <c r="I481" s="79">
        <v>0</v>
      </c>
      <c r="J481" s="79">
        <v>0</v>
      </c>
      <c r="K481" s="79">
        <v>0</v>
      </c>
      <c r="L481" s="79">
        <v>0</v>
      </c>
      <c r="M481" s="79">
        <v>0</v>
      </c>
      <c r="N481" s="79">
        <v>0</v>
      </c>
      <c r="O481" s="79">
        <v>0</v>
      </c>
      <c r="P481" s="79">
        <v>0</v>
      </c>
      <c r="Q481" s="79">
        <v>0</v>
      </c>
      <c r="R481" s="79">
        <v>0</v>
      </c>
      <c r="S481" s="79">
        <v>0</v>
      </c>
      <c r="T481" s="79">
        <v>0</v>
      </c>
      <c r="U481" s="79">
        <v>0</v>
      </c>
      <c r="V481" s="79">
        <v>0</v>
      </c>
      <c r="W481" s="79">
        <v>0</v>
      </c>
      <c r="X481" s="79">
        <v>0</v>
      </c>
      <c r="Y481" s="79">
        <v>0</v>
      </c>
      <c r="Z481" s="79">
        <v>0</v>
      </c>
      <c r="AA481" s="79">
        <v>0</v>
      </c>
      <c r="AB481" s="79">
        <v>0</v>
      </c>
      <c r="AC481" s="79">
        <v>0</v>
      </c>
      <c r="AD481" s="79">
        <v>0</v>
      </c>
      <c r="AE481" s="79">
        <v>0</v>
      </c>
      <c r="AF481" s="79">
        <v>0</v>
      </c>
      <c r="AG481" s="79">
        <v>0</v>
      </c>
      <c r="AH481" s="79">
        <v>0</v>
      </c>
      <c r="AI481" s="79">
        <v>0</v>
      </c>
      <c r="AJ481" s="79">
        <v>0</v>
      </c>
      <c r="AK481" s="79">
        <v>0</v>
      </c>
      <c r="AL481" s="79">
        <v>0</v>
      </c>
      <c r="AM481" s="79">
        <f t="shared" si="7"/>
        <v>0</v>
      </c>
      <c r="AP481" s="45"/>
    </row>
    <row r="482" spans="1:42" ht="33" customHeight="1">
      <c r="A482" s="54">
        <v>1701</v>
      </c>
      <c r="B482" s="55" t="s">
        <v>1397</v>
      </c>
      <c r="C482" s="80" t="s">
        <v>682</v>
      </c>
      <c r="D482" s="79">
        <v>0</v>
      </c>
      <c r="E482" s="79">
        <v>0</v>
      </c>
      <c r="F482" s="79">
        <v>0</v>
      </c>
      <c r="G482" s="79">
        <v>0</v>
      </c>
      <c r="H482" s="79">
        <v>0</v>
      </c>
      <c r="I482" s="79">
        <v>0</v>
      </c>
      <c r="J482" s="79">
        <v>0</v>
      </c>
      <c r="K482" s="79">
        <v>0</v>
      </c>
      <c r="L482" s="79">
        <v>0</v>
      </c>
      <c r="M482" s="79">
        <v>0</v>
      </c>
      <c r="N482" s="79">
        <v>0</v>
      </c>
      <c r="O482" s="79">
        <v>0</v>
      </c>
      <c r="P482" s="79">
        <v>0</v>
      </c>
      <c r="Q482" s="79">
        <v>0</v>
      </c>
      <c r="R482" s="79">
        <v>0</v>
      </c>
      <c r="S482" s="79">
        <v>0</v>
      </c>
      <c r="T482" s="79">
        <v>0</v>
      </c>
      <c r="U482" s="79">
        <v>0</v>
      </c>
      <c r="V482" s="79">
        <v>0</v>
      </c>
      <c r="W482" s="79">
        <v>0</v>
      </c>
      <c r="X482" s="79">
        <v>0</v>
      </c>
      <c r="Y482" s="79">
        <v>0</v>
      </c>
      <c r="Z482" s="79">
        <v>0</v>
      </c>
      <c r="AA482" s="79">
        <v>0</v>
      </c>
      <c r="AB482" s="79">
        <v>0</v>
      </c>
      <c r="AC482" s="79">
        <v>0</v>
      </c>
      <c r="AD482" s="79">
        <v>0</v>
      </c>
      <c r="AE482" s="79">
        <v>0</v>
      </c>
      <c r="AF482" s="79">
        <v>0</v>
      </c>
      <c r="AG482" s="79">
        <v>0</v>
      </c>
      <c r="AH482" s="79">
        <v>0</v>
      </c>
      <c r="AI482" s="79">
        <v>0</v>
      </c>
      <c r="AJ482" s="79">
        <v>0</v>
      </c>
      <c r="AK482" s="79">
        <v>0</v>
      </c>
      <c r="AL482" s="79">
        <v>0</v>
      </c>
      <c r="AM482" s="79">
        <f t="shared" si="7"/>
        <v>0</v>
      </c>
      <c r="AP482" s="45"/>
    </row>
    <row r="483" spans="1:42" ht="33" customHeight="1">
      <c r="A483" s="54">
        <v>1702</v>
      </c>
      <c r="B483" s="55" t="s">
        <v>458</v>
      </c>
      <c r="C483" s="80" t="s">
        <v>682</v>
      </c>
      <c r="D483" s="79">
        <v>0</v>
      </c>
      <c r="E483" s="79">
        <v>0</v>
      </c>
      <c r="F483" s="79">
        <v>0</v>
      </c>
      <c r="G483" s="79">
        <v>0</v>
      </c>
      <c r="H483" s="79">
        <v>0</v>
      </c>
      <c r="I483" s="79">
        <v>0</v>
      </c>
      <c r="J483" s="79">
        <v>0</v>
      </c>
      <c r="K483" s="79">
        <v>0</v>
      </c>
      <c r="L483" s="79">
        <v>0</v>
      </c>
      <c r="M483" s="79">
        <v>0</v>
      </c>
      <c r="N483" s="79">
        <v>0</v>
      </c>
      <c r="O483" s="79">
        <v>0</v>
      </c>
      <c r="P483" s="79">
        <v>0</v>
      </c>
      <c r="Q483" s="79">
        <v>0</v>
      </c>
      <c r="R483" s="79">
        <v>0</v>
      </c>
      <c r="S483" s="79">
        <v>0</v>
      </c>
      <c r="T483" s="79">
        <v>0</v>
      </c>
      <c r="U483" s="79">
        <v>0</v>
      </c>
      <c r="V483" s="79">
        <v>0</v>
      </c>
      <c r="W483" s="79">
        <v>0</v>
      </c>
      <c r="X483" s="79">
        <v>0</v>
      </c>
      <c r="Y483" s="79">
        <v>0</v>
      </c>
      <c r="Z483" s="79">
        <v>0</v>
      </c>
      <c r="AA483" s="79">
        <v>0</v>
      </c>
      <c r="AB483" s="79">
        <v>0</v>
      </c>
      <c r="AC483" s="79">
        <v>0</v>
      </c>
      <c r="AD483" s="79">
        <v>0</v>
      </c>
      <c r="AE483" s="79">
        <v>0</v>
      </c>
      <c r="AF483" s="79">
        <v>0</v>
      </c>
      <c r="AG483" s="79">
        <v>0</v>
      </c>
      <c r="AH483" s="79">
        <v>0</v>
      </c>
      <c r="AI483" s="79">
        <v>0</v>
      </c>
      <c r="AJ483" s="79">
        <v>0</v>
      </c>
      <c r="AK483" s="79">
        <v>0</v>
      </c>
      <c r="AL483" s="79">
        <v>0</v>
      </c>
      <c r="AM483" s="79">
        <f t="shared" si="7"/>
        <v>0</v>
      </c>
      <c r="AP483" s="45"/>
    </row>
    <row r="484" spans="1:42" ht="33" customHeight="1">
      <c r="A484" s="54">
        <v>1703</v>
      </c>
      <c r="B484" s="55" t="s">
        <v>459</v>
      </c>
      <c r="C484" s="80" t="s">
        <v>682</v>
      </c>
      <c r="D484" s="79">
        <v>0</v>
      </c>
      <c r="E484" s="79">
        <v>0</v>
      </c>
      <c r="F484" s="79">
        <v>0</v>
      </c>
      <c r="G484" s="79">
        <v>0</v>
      </c>
      <c r="H484" s="79">
        <v>0</v>
      </c>
      <c r="I484" s="79">
        <v>0</v>
      </c>
      <c r="J484" s="79">
        <v>0</v>
      </c>
      <c r="K484" s="79">
        <v>0</v>
      </c>
      <c r="L484" s="79">
        <v>0</v>
      </c>
      <c r="M484" s="79">
        <v>0</v>
      </c>
      <c r="N484" s="79">
        <v>0</v>
      </c>
      <c r="O484" s="79">
        <v>0</v>
      </c>
      <c r="P484" s="79">
        <v>0</v>
      </c>
      <c r="Q484" s="79">
        <v>0</v>
      </c>
      <c r="R484" s="79">
        <v>0</v>
      </c>
      <c r="S484" s="79">
        <v>0</v>
      </c>
      <c r="T484" s="79">
        <v>0</v>
      </c>
      <c r="U484" s="79">
        <v>0</v>
      </c>
      <c r="V484" s="79">
        <v>0</v>
      </c>
      <c r="W484" s="79">
        <v>0</v>
      </c>
      <c r="X484" s="79">
        <v>0</v>
      </c>
      <c r="Y484" s="79">
        <v>0</v>
      </c>
      <c r="Z484" s="79">
        <v>0</v>
      </c>
      <c r="AA484" s="79">
        <v>0</v>
      </c>
      <c r="AB484" s="79">
        <v>0</v>
      </c>
      <c r="AC484" s="79">
        <v>0</v>
      </c>
      <c r="AD484" s="79">
        <v>0</v>
      </c>
      <c r="AE484" s="79">
        <v>0</v>
      </c>
      <c r="AF484" s="79">
        <v>0</v>
      </c>
      <c r="AG484" s="79">
        <v>0</v>
      </c>
      <c r="AH484" s="79">
        <v>0</v>
      </c>
      <c r="AI484" s="79">
        <v>0</v>
      </c>
      <c r="AJ484" s="79">
        <v>0</v>
      </c>
      <c r="AK484" s="79">
        <v>0</v>
      </c>
      <c r="AL484" s="79">
        <v>0</v>
      </c>
      <c r="AM484" s="79">
        <f t="shared" si="7"/>
        <v>0</v>
      </c>
      <c r="AP484" s="45"/>
    </row>
    <row r="485" spans="1:42" ht="33" customHeight="1">
      <c r="A485" s="54">
        <v>1704</v>
      </c>
      <c r="B485" s="55" t="s">
        <v>1398</v>
      </c>
      <c r="C485" s="80" t="s">
        <v>682</v>
      </c>
      <c r="D485" s="79">
        <v>0</v>
      </c>
      <c r="E485" s="79">
        <v>0</v>
      </c>
      <c r="F485" s="79">
        <v>0</v>
      </c>
      <c r="G485" s="79">
        <v>0</v>
      </c>
      <c r="H485" s="79">
        <v>0</v>
      </c>
      <c r="I485" s="79">
        <v>0</v>
      </c>
      <c r="J485" s="79">
        <v>0</v>
      </c>
      <c r="K485" s="79">
        <v>0</v>
      </c>
      <c r="L485" s="79">
        <v>0</v>
      </c>
      <c r="M485" s="79">
        <v>0</v>
      </c>
      <c r="N485" s="79">
        <v>0</v>
      </c>
      <c r="O485" s="79">
        <v>0</v>
      </c>
      <c r="P485" s="79">
        <v>0</v>
      </c>
      <c r="Q485" s="79">
        <v>0</v>
      </c>
      <c r="R485" s="79">
        <v>0</v>
      </c>
      <c r="S485" s="79">
        <v>0</v>
      </c>
      <c r="T485" s="79">
        <v>0</v>
      </c>
      <c r="U485" s="79">
        <v>0</v>
      </c>
      <c r="V485" s="79">
        <v>0</v>
      </c>
      <c r="W485" s="79">
        <v>0</v>
      </c>
      <c r="X485" s="79">
        <v>0</v>
      </c>
      <c r="Y485" s="79">
        <v>0</v>
      </c>
      <c r="Z485" s="79">
        <v>0</v>
      </c>
      <c r="AA485" s="79">
        <v>0</v>
      </c>
      <c r="AB485" s="79">
        <v>0</v>
      </c>
      <c r="AC485" s="79">
        <v>0</v>
      </c>
      <c r="AD485" s="79">
        <v>0</v>
      </c>
      <c r="AE485" s="79">
        <v>0</v>
      </c>
      <c r="AF485" s="79">
        <v>0</v>
      </c>
      <c r="AG485" s="79">
        <v>0</v>
      </c>
      <c r="AH485" s="79">
        <v>0</v>
      </c>
      <c r="AI485" s="79">
        <v>0</v>
      </c>
      <c r="AJ485" s="79">
        <v>0</v>
      </c>
      <c r="AK485" s="79">
        <v>0</v>
      </c>
      <c r="AL485" s="79">
        <v>0</v>
      </c>
      <c r="AM485" s="79">
        <f t="shared" si="7"/>
        <v>0</v>
      </c>
      <c r="AP485" s="45"/>
    </row>
    <row r="486" spans="1:42" ht="33" customHeight="1">
      <c r="A486" s="54">
        <v>1705</v>
      </c>
      <c r="B486" s="55" t="s">
        <v>1399</v>
      </c>
      <c r="C486" s="80" t="s">
        <v>682</v>
      </c>
      <c r="D486" s="79">
        <v>0</v>
      </c>
      <c r="E486" s="79">
        <v>0</v>
      </c>
      <c r="F486" s="79">
        <v>0</v>
      </c>
      <c r="G486" s="79">
        <v>0</v>
      </c>
      <c r="H486" s="79">
        <v>0</v>
      </c>
      <c r="I486" s="79">
        <v>0</v>
      </c>
      <c r="J486" s="79">
        <v>0</v>
      </c>
      <c r="K486" s="79">
        <v>0</v>
      </c>
      <c r="L486" s="79">
        <v>0</v>
      </c>
      <c r="M486" s="79">
        <v>0</v>
      </c>
      <c r="N486" s="79">
        <v>0</v>
      </c>
      <c r="O486" s="79">
        <v>0</v>
      </c>
      <c r="P486" s="79">
        <v>0</v>
      </c>
      <c r="Q486" s="79">
        <v>0</v>
      </c>
      <c r="R486" s="79">
        <v>0</v>
      </c>
      <c r="S486" s="79">
        <v>0</v>
      </c>
      <c r="T486" s="79">
        <v>0</v>
      </c>
      <c r="U486" s="79">
        <v>0</v>
      </c>
      <c r="V486" s="79">
        <v>0</v>
      </c>
      <c r="W486" s="79">
        <v>0</v>
      </c>
      <c r="X486" s="79">
        <v>0</v>
      </c>
      <c r="Y486" s="79">
        <v>0</v>
      </c>
      <c r="Z486" s="79">
        <v>0</v>
      </c>
      <c r="AA486" s="79">
        <v>0</v>
      </c>
      <c r="AB486" s="79">
        <v>0</v>
      </c>
      <c r="AC486" s="79">
        <v>0</v>
      </c>
      <c r="AD486" s="79">
        <v>0</v>
      </c>
      <c r="AE486" s="79">
        <v>0</v>
      </c>
      <c r="AF486" s="79">
        <v>0</v>
      </c>
      <c r="AG486" s="79">
        <v>0</v>
      </c>
      <c r="AH486" s="79">
        <v>0</v>
      </c>
      <c r="AI486" s="79">
        <v>0</v>
      </c>
      <c r="AJ486" s="79">
        <v>0</v>
      </c>
      <c r="AK486" s="79">
        <v>0</v>
      </c>
      <c r="AL486" s="79">
        <v>0</v>
      </c>
      <c r="AM486" s="79">
        <f t="shared" si="7"/>
        <v>0</v>
      </c>
      <c r="AP486" s="45"/>
    </row>
    <row r="487" spans="1:42" ht="33" customHeight="1">
      <c r="A487" s="54">
        <v>1706</v>
      </c>
      <c r="B487" s="55" t="s">
        <v>460</v>
      </c>
      <c r="C487" s="80" t="s">
        <v>682</v>
      </c>
      <c r="D487" s="79">
        <v>0</v>
      </c>
      <c r="E487" s="79">
        <v>0</v>
      </c>
      <c r="F487" s="79">
        <v>0</v>
      </c>
      <c r="G487" s="79">
        <v>0</v>
      </c>
      <c r="H487" s="79">
        <v>0</v>
      </c>
      <c r="I487" s="79">
        <v>0</v>
      </c>
      <c r="J487" s="79">
        <v>0</v>
      </c>
      <c r="K487" s="79">
        <v>0</v>
      </c>
      <c r="L487" s="79">
        <v>0</v>
      </c>
      <c r="M487" s="79">
        <v>0</v>
      </c>
      <c r="N487" s="79">
        <v>0</v>
      </c>
      <c r="O487" s="79">
        <v>0</v>
      </c>
      <c r="P487" s="79">
        <v>0</v>
      </c>
      <c r="Q487" s="79">
        <v>0</v>
      </c>
      <c r="R487" s="79">
        <v>0</v>
      </c>
      <c r="S487" s="79">
        <v>0</v>
      </c>
      <c r="T487" s="79">
        <v>0</v>
      </c>
      <c r="U487" s="79">
        <v>0</v>
      </c>
      <c r="V487" s="79">
        <v>0</v>
      </c>
      <c r="W487" s="79">
        <v>0</v>
      </c>
      <c r="X487" s="79">
        <v>0</v>
      </c>
      <c r="Y487" s="79">
        <v>0</v>
      </c>
      <c r="Z487" s="79">
        <v>0</v>
      </c>
      <c r="AA487" s="79">
        <v>0</v>
      </c>
      <c r="AB487" s="79">
        <v>0</v>
      </c>
      <c r="AC487" s="79">
        <v>0</v>
      </c>
      <c r="AD487" s="79">
        <v>0</v>
      </c>
      <c r="AE487" s="79">
        <v>0</v>
      </c>
      <c r="AF487" s="79">
        <v>0</v>
      </c>
      <c r="AG487" s="79">
        <v>0</v>
      </c>
      <c r="AH487" s="79">
        <v>0</v>
      </c>
      <c r="AI487" s="79">
        <v>0</v>
      </c>
      <c r="AJ487" s="79">
        <v>0</v>
      </c>
      <c r="AK487" s="79">
        <v>0</v>
      </c>
      <c r="AL487" s="79">
        <v>0</v>
      </c>
      <c r="AM487" s="79">
        <f t="shared" si="7"/>
        <v>0</v>
      </c>
      <c r="AP487" s="45"/>
    </row>
    <row r="488" spans="1:42" ht="33" customHeight="1">
      <c r="A488" s="54">
        <v>1707</v>
      </c>
      <c r="B488" s="55" t="s">
        <v>461</v>
      </c>
      <c r="C488" s="80" t="s">
        <v>682</v>
      </c>
      <c r="D488" s="79">
        <v>0</v>
      </c>
      <c r="E488" s="79">
        <v>0</v>
      </c>
      <c r="F488" s="79">
        <v>0</v>
      </c>
      <c r="G488" s="79">
        <v>0</v>
      </c>
      <c r="H488" s="79">
        <v>0</v>
      </c>
      <c r="I488" s="79">
        <v>0</v>
      </c>
      <c r="J488" s="79">
        <v>0</v>
      </c>
      <c r="K488" s="79">
        <v>0</v>
      </c>
      <c r="L488" s="79">
        <v>0</v>
      </c>
      <c r="M488" s="79">
        <v>0</v>
      </c>
      <c r="N488" s="79">
        <v>0</v>
      </c>
      <c r="O488" s="79">
        <v>0</v>
      </c>
      <c r="P488" s="79">
        <v>0</v>
      </c>
      <c r="Q488" s="79">
        <v>0</v>
      </c>
      <c r="R488" s="79">
        <v>0</v>
      </c>
      <c r="S488" s="79">
        <v>0</v>
      </c>
      <c r="T488" s="79">
        <v>0</v>
      </c>
      <c r="U488" s="79">
        <v>0</v>
      </c>
      <c r="V488" s="79">
        <v>0</v>
      </c>
      <c r="W488" s="79">
        <v>0</v>
      </c>
      <c r="X488" s="79">
        <v>0</v>
      </c>
      <c r="Y488" s="79">
        <v>0</v>
      </c>
      <c r="Z488" s="79">
        <v>0</v>
      </c>
      <c r="AA488" s="79">
        <v>0</v>
      </c>
      <c r="AB488" s="79">
        <v>0</v>
      </c>
      <c r="AC488" s="79">
        <v>0</v>
      </c>
      <c r="AD488" s="79">
        <v>0</v>
      </c>
      <c r="AE488" s="79">
        <v>0</v>
      </c>
      <c r="AF488" s="79">
        <v>0</v>
      </c>
      <c r="AG488" s="79">
        <v>0</v>
      </c>
      <c r="AH488" s="79">
        <v>0</v>
      </c>
      <c r="AI488" s="79">
        <v>0</v>
      </c>
      <c r="AJ488" s="79">
        <v>0</v>
      </c>
      <c r="AK488" s="79">
        <v>0</v>
      </c>
      <c r="AL488" s="79">
        <v>0</v>
      </c>
      <c r="AM488" s="79">
        <f t="shared" si="7"/>
        <v>0</v>
      </c>
      <c r="AP488" s="45"/>
    </row>
    <row r="489" spans="1:42" ht="33" customHeight="1">
      <c r="A489" s="54">
        <v>1708</v>
      </c>
      <c r="B489" s="55" t="s">
        <v>462</v>
      </c>
      <c r="C489" s="80" t="s">
        <v>682</v>
      </c>
      <c r="D489" s="79">
        <v>0</v>
      </c>
      <c r="E489" s="79">
        <v>0</v>
      </c>
      <c r="F489" s="79">
        <v>0</v>
      </c>
      <c r="G489" s="79">
        <v>0</v>
      </c>
      <c r="H489" s="79">
        <v>0</v>
      </c>
      <c r="I489" s="79">
        <v>0</v>
      </c>
      <c r="J489" s="79">
        <v>0</v>
      </c>
      <c r="K489" s="79">
        <v>0</v>
      </c>
      <c r="L489" s="79">
        <v>0</v>
      </c>
      <c r="M489" s="79">
        <v>0</v>
      </c>
      <c r="N489" s="79">
        <v>0</v>
      </c>
      <c r="O489" s="79">
        <v>0</v>
      </c>
      <c r="P489" s="79">
        <v>0</v>
      </c>
      <c r="Q489" s="79">
        <v>0</v>
      </c>
      <c r="R489" s="79">
        <v>0</v>
      </c>
      <c r="S489" s="79">
        <v>0</v>
      </c>
      <c r="T489" s="79">
        <v>0</v>
      </c>
      <c r="U489" s="79">
        <v>0</v>
      </c>
      <c r="V489" s="79">
        <v>0</v>
      </c>
      <c r="W489" s="79">
        <v>0</v>
      </c>
      <c r="X489" s="79">
        <v>0</v>
      </c>
      <c r="Y489" s="79">
        <v>0</v>
      </c>
      <c r="Z489" s="79">
        <v>0</v>
      </c>
      <c r="AA489" s="79">
        <v>0</v>
      </c>
      <c r="AB489" s="79">
        <v>0</v>
      </c>
      <c r="AC489" s="79">
        <v>0</v>
      </c>
      <c r="AD489" s="79">
        <v>0</v>
      </c>
      <c r="AE489" s="79">
        <v>0</v>
      </c>
      <c r="AF489" s="79">
        <v>0</v>
      </c>
      <c r="AG489" s="79">
        <v>0</v>
      </c>
      <c r="AH489" s="79">
        <v>0</v>
      </c>
      <c r="AI489" s="79">
        <v>0</v>
      </c>
      <c r="AJ489" s="79">
        <v>0</v>
      </c>
      <c r="AK489" s="79">
        <v>0</v>
      </c>
      <c r="AL489" s="79">
        <v>0</v>
      </c>
      <c r="AM489" s="79">
        <f t="shared" si="7"/>
        <v>0</v>
      </c>
      <c r="AP489" s="45"/>
    </row>
    <row r="490" spans="1:42" ht="33" customHeight="1">
      <c r="A490" s="54">
        <v>1709</v>
      </c>
      <c r="B490" s="55" t="s">
        <v>463</v>
      </c>
      <c r="C490" s="80" t="s">
        <v>682</v>
      </c>
      <c r="D490" s="79">
        <v>0</v>
      </c>
      <c r="E490" s="79">
        <v>0</v>
      </c>
      <c r="F490" s="79">
        <v>0</v>
      </c>
      <c r="G490" s="79">
        <v>0</v>
      </c>
      <c r="H490" s="79">
        <v>0</v>
      </c>
      <c r="I490" s="79">
        <v>0</v>
      </c>
      <c r="J490" s="79">
        <v>0</v>
      </c>
      <c r="K490" s="79">
        <v>0</v>
      </c>
      <c r="L490" s="79">
        <v>0</v>
      </c>
      <c r="M490" s="79">
        <v>0</v>
      </c>
      <c r="N490" s="79">
        <v>0</v>
      </c>
      <c r="O490" s="79">
        <v>0</v>
      </c>
      <c r="P490" s="79">
        <v>0</v>
      </c>
      <c r="Q490" s="79">
        <v>0</v>
      </c>
      <c r="R490" s="79">
        <v>0</v>
      </c>
      <c r="S490" s="79">
        <v>0</v>
      </c>
      <c r="T490" s="79">
        <v>0</v>
      </c>
      <c r="U490" s="79">
        <v>0</v>
      </c>
      <c r="V490" s="79">
        <v>0</v>
      </c>
      <c r="W490" s="79">
        <v>0</v>
      </c>
      <c r="X490" s="79">
        <v>0</v>
      </c>
      <c r="Y490" s="79">
        <v>0</v>
      </c>
      <c r="Z490" s="79">
        <v>0</v>
      </c>
      <c r="AA490" s="79">
        <v>0</v>
      </c>
      <c r="AB490" s="79">
        <v>0</v>
      </c>
      <c r="AC490" s="79">
        <v>0</v>
      </c>
      <c r="AD490" s="79">
        <v>0</v>
      </c>
      <c r="AE490" s="79">
        <v>0</v>
      </c>
      <c r="AF490" s="79">
        <v>0</v>
      </c>
      <c r="AG490" s="79">
        <v>0</v>
      </c>
      <c r="AH490" s="79">
        <v>0</v>
      </c>
      <c r="AI490" s="79">
        <v>0</v>
      </c>
      <c r="AJ490" s="79">
        <v>0</v>
      </c>
      <c r="AK490" s="79">
        <v>0</v>
      </c>
      <c r="AL490" s="79">
        <v>0</v>
      </c>
      <c r="AM490" s="79">
        <f t="shared" si="7"/>
        <v>0</v>
      </c>
      <c r="AP490" s="45"/>
    </row>
    <row r="491" spans="1:42" ht="33" customHeight="1">
      <c r="A491" s="54">
        <v>1710</v>
      </c>
      <c r="B491" s="55" t="s">
        <v>464</v>
      </c>
      <c r="C491" s="80" t="s">
        <v>682</v>
      </c>
      <c r="D491" s="79">
        <v>0</v>
      </c>
      <c r="E491" s="79">
        <v>0</v>
      </c>
      <c r="F491" s="79">
        <v>0</v>
      </c>
      <c r="G491" s="79">
        <v>0</v>
      </c>
      <c r="H491" s="79">
        <v>0</v>
      </c>
      <c r="I491" s="79">
        <v>0</v>
      </c>
      <c r="J491" s="79">
        <v>0</v>
      </c>
      <c r="K491" s="79">
        <v>0</v>
      </c>
      <c r="L491" s="79">
        <v>0</v>
      </c>
      <c r="M491" s="79">
        <v>0</v>
      </c>
      <c r="N491" s="79">
        <v>0</v>
      </c>
      <c r="O491" s="79">
        <v>0</v>
      </c>
      <c r="P491" s="79">
        <v>0</v>
      </c>
      <c r="Q491" s="79">
        <v>0</v>
      </c>
      <c r="R491" s="79">
        <v>0</v>
      </c>
      <c r="S491" s="79">
        <v>0</v>
      </c>
      <c r="T491" s="79">
        <v>0</v>
      </c>
      <c r="U491" s="79">
        <v>0</v>
      </c>
      <c r="V491" s="79">
        <v>0</v>
      </c>
      <c r="W491" s="79">
        <v>0</v>
      </c>
      <c r="X491" s="79">
        <v>0</v>
      </c>
      <c r="Y491" s="79">
        <v>0</v>
      </c>
      <c r="Z491" s="79">
        <v>0</v>
      </c>
      <c r="AA491" s="79">
        <v>0</v>
      </c>
      <c r="AB491" s="79">
        <v>0</v>
      </c>
      <c r="AC491" s="79">
        <v>0</v>
      </c>
      <c r="AD491" s="79">
        <v>0</v>
      </c>
      <c r="AE491" s="79">
        <v>0</v>
      </c>
      <c r="AF491" s="79">
        <v>0</v>
      </c>
      <c r="AG491" s="79">
        <v>0</v>
      </c>
      <c r="AH491" s="79">
        <v>0</v>
      </c>
      <c r="AI491" s="79">
        <v>0</v>
      </c>
      <c r="AJ491" s="79">
        <v>0</v>
      </c>
      <c r="AK491" s="79">
        <v>0</v>
      </c>
      <c r="AL491" s="79">
        <v>0</v>
      </c>
      <c r="AM491" s="79">
        <f t="shared" si="7"/>
        <v>0</v>
      </c>
      <c r="AP491" s="45"/>
    </row>
    <row r="492" spans="1:42" ht="33" customHeight="1">
      <c r="A492" s="54">
        <v>1711</v>
      </c>
      <c r="B492" s="55" t="s">
        <v>465</v>
      </c>
      <c r="C492" s="80" t="s">
        <v>682</v>
      </c>
      <c r="D492" s="79">
        <v>0</v>
      </c>
      <c r="E492" s="79">
        <v>0</v>
      </c>
      <c r="F492" s="79">
        <v>0</v>
      </c>
      <c r="G492" s="79">
        <v>0</v>
      </c>
      <c r="H492" s="79">
        <v>0</v>
      </c>
      <c r="I492" s="79">
        <v>0</v>
      </c>
      <c r="J492" s="79">
        <v>0</v>
      </c>
      <c r="K492" s="79">
        <v>0</v>
      </c>
      <c r="L492" s="79">
        <v>0</v>
      </c>
      <c r="M492" s="79">
        <v>0</v>
      </c>
      <c r="N492" s="79">
        <v>0</v>
      </c>
      <c r="O492" s="79">
        <v>0</v>
      </c>
      <c r="P492" s="79">
        <v>0</v>
      </c>
      <c r="Q492" s="79">
        <v>0</v>
      </c>
      <c r="R492" s="79">
        <v>0</v>
      </c>
      <c r="S492" s="79">
        <v>0</v>
      </c>
      <c r="T492" s="79">
        <v>0</v>
      </c>
      <c r="U492" s="79">
        <v>0</v>
      </c>
      <c r="V492" s="79">
        <v>0</v>
      </c>
      <c r="W492" s="79">
        <v>0</v>
      </c>
      <c r="X492" s="79">
        <v>0</v>
      </c>
      <c r="Y492" s="79">
        <v>0</v>
      </c>
      <c r="Z492" s="79">
        <v>0</v>
      </c>
      <c r="AA492" s="79">
        <v>0</v>
      </c>
      <c r="AB492" s="79">
        <v>0</v>
      </c>
      <c r="AC492" s="79">
        <v>0</v>
      </c>
      <c r="AD492" s="79">
        <v>0</v>
      </c>
      <c r="AE492" s="79">
        <v>0</v>
      </c>
      <c r="AF492" s="79">
        <v>0</v>
      </c>
      <c r="AG492" s="79">
        <v>0</v>
      </c>
      <c r="AH492" s="79">
        <v>0</v>
      </c>
      <c r="AI492" s="79">
        <v>0</v>
      </c>
      <c r="AJ492" s="79">
        <v>0</v>
      </c>
      <c r="AK492" s="79">
        <v>0</v>
      </c>
      <c r="AL492" s="79">
        <v>0</v>
      </c>
      <c r="AM492" s="79">
        <f t="shared" si="7"/>
        <v>0</v>
      </c>
      <c r="AP492" s="45"/>
    </row>
    <row r="493" spans="1:42" ht="33" customHeight="1">
      <c r="A493" s="54">
        <v>1712</v>
      </c>
      <c r="B493" s="55" t="s">
        <v>466</v>
      </c>
      <c r="C493" s="80" t="s">
        <v>682</v>
      </c>
      <c r="D493" s="79">
        <v>0</v>
      </c>
      <c r="E493" s="79">
        <v>0</v>
      </c>
      <c r="F493" s="79">
        <v>0</v>
      </c>
      <c r="G493" s="79">
        <v>0</v>
      </c>
      <c r="H493" s="79">
        <v>0</v>
      </c>
      <c r="I493" s="79">
        <v>0</v>
      </c>
      <c r="J493" s="79">
        <v>0</v>
      </c>
      <c r="K493" s="79">
        <v>0</v>
      </c>
      <c r="L493" s="79">
        <v>0</v>
      </c>
      <c r="M493" s="79">
        <v>0</v>
      </c>
      <c r="N493" s="79">
        <v>0</v>
      </c>
      <c r="O493" s="79">
        <v>0</v>
      </c>
      <c r="P493" s="79">
        <v>0</v>
      </c>
      <c r="Q493" s="79">
        <v>0</v>
      </c>
      <c r="R493" s="79">
        <v>0</v>
      </c>
      <c r="S493" s="79">
        <v>0</v>
      </c>
      <c r="T493" s="79">
        <v>0</v>
      </c>
      <c r="U493" s="79">
        <v>0</v>
      </c>
      <c r="V493" s="79">
        <v>0</v>
      </c>
      <c r="W493" s="79">
        <v>0</v>
      </c>
      <c r="X493" s="79">
        <v>0</v>
      </c>
      <c r="Y493" s="79">
        <v>0</v>
      </c>
      <c r="Z493" s="79">
        <v>0</v>
      </c>
      <c r="AA493" s="79">
        <v>0</v>
      </c>
      <c r="AB493" s="79">
        <v>0</v>
      </c>
      <c r="AC493" s="79">
        <v>0</v>
      </c>
      <c r="AD493" s="79">
        <v>0</v>
      </c>
      <c r="AE493" s="79">
        <v>0</v>
      </c>
      <c r="AF493" s="79">
        <v>0</v>
      </c>
      <c r="AG493" s="79">
        <v>0</v>
      </c>
      <c r="AH493" s="79">
        <v>0</v>
      </c>
      <c r="AI493" s="79">
        <v>0</v>
      </c>
      <c r="AJ493" s="79">
        <v>0</v>
      </c>
      <c r="AK493" s="79">
        <v>0</v>
      </c>
      <c r="AL493" s="79">
        <v>0</v>
      </c>
      <c r="AM493" s="79">
        <f t="shared" si="7"/>
        <v>0</v>
      </c>
      <c r="AP493" s="45"/>
    </row>
    <row r="494" spans="1:42" ht="33" customHeight="1">
      <c r="A494" s="54">
        <v>1713</v>
      </c>
      <c r="B494" s="55" t="s">
        <v>467</v>
      </c>
      <c r="C494" s="80" t="s">
        <v>682</v>
      </c>
      <c r="D494" s="79">
        <v>0</v>
      </c>
      <c r="E494" s="79">
        <v>0</v>
      </c>
      <c r="F494" s="79">
        <v>0</v>
      </c>
      <c r="G494" s="79">
        <v>0</v>
      </c>
      <c r="H494" s="79">
        <v>0</v>
      </c>
      <c r="I494" s="79">
        <v>0</v>
      </c>
      <c r="J494" s="79">
        <v>0</v>
      </c>
      <c r="K494" s="79">
        <v>0</v>
      </c>
      <c r="L494" s="79">
        <v>0</v>
      </c>
      <c r="M494" s="79">
        <v>0</v>
      </c>
      <c r="N494" s="79">
        <v>0</v>
      </c>
      <c r="O494" s="79">
        <v>0</v>
      </c>
      <c r="P494" s="79">
        <v>0</v>
      </c>
      <c r="Q494" s="79">
        <v>0</v>
      </c>
      <c r="R494" s="79">
        <v>0</v>
      </c>
      <c r="S494" s="79">
        <v>0</v>
      </c>
      <c r="T494" s="79">
        <v>0</v>
      </c>
      <c r="U494" s="79">
        <v>0</v>
      </c>
      <c r="V494" s="79">
        <v>0</v>
      </c>
      <c r="W494" s="79">
        <v>0</v>
      </c>
      <c r="X494" s="79">
        <v>0</v>
      </c>
      <c r="Y494" s="79">
        <v>0</v>
      </c>
      <c r="Z494" s="79">
        <v>0</v>
      </c>
      <c r="AA494" s="79">
        <v>0</v>
      </c>
      <c r="AB494" s="79">
        <v>0</v>
      </c>
      <c r="AC494" s="79">
        <v>0</v>
      </c>
      <c r="AD494" s="79">
        <v>0</v>
      </c>
      <c r="AE494" s="79">
        <v>0</v>
      </c>
      <c r="AF494" s="79">
        <v>0</v>
      </c>
      <c r="AG494" s="79">
        <v>0</v>
      </c>
      <c r="AH494" s="79">
        <v>0</v>
      </c>
      <c r="AI494" s="79">
        <v>0</v>
      </c>
      <c r="AJ494" s="79">
        <v>0</v>
      </c>
      <c r="AK494" s="79">
        <v>0</v>
      </c>
      <c r="AL494" s="79">
        <v>0</v>
      </c>
      <c r="AM494" s="79">
        <f t="shared" si="7"/>
        <v>0</v>
      </c>
      <c r="AP494" s="45"/>
    </row>
    <row r="495" spans="1:42" ht="33" customHeight="1">
      <c r="A495" s="54">
        <v>1714</v>
      </c>
      <c r="B495" s="55" t="s">
        <v>468</v>
      </c>
      <c r="C495" s="80" t="s">
        <v>682</v>
      </c>
      <c r="D495" s="79">
        <v>0</v>
      </c>
      <c r="E495" s="79">
        <v>0</v>
      </c>
      <c r="F495" s="79">
        <v>0</v>
      </c>
      <c r="G495" s="79">
        <v>0</v>
      </c>
      <c r="H495" s="79">
        <v>0</v>
      </c>
      <c r="I495" s="79">
        <v>0</v>
      </c>
      <c r="J495" s="79">
        <v>0</v>
      </c>
      <c r="K495" s="79">
        <v>0</v>
      </c>
      <c r="L495" s="79">
        <v>0</v>
      </c>
      <c r="M495" s="79">
        <v>0</v>
      </c>
      <c r="N495" s="79">
        <v>0</v>
      </c>
      <c r="O495" s="79">
        <v>0</v>
      </c>
      <c r="P495" s="79">
        <v>0</v>
      </c>
      <c r="Q495" s="79">
        <v>0</v>
      </c>
      <c r="R495" s="79">
        <v>0</v>
      </c>
      <c r="S495" s="79">
        <v>0</v>
      </c>
      <c r="T495" s="79">
        <v>0</v>
      </c>
      <c r="U495" s="79">
        <v>0</v>
      </c>
      <c r="V495" s="79">
        <v>0</v>
      </c>
      <c r="W495" s="79">
        <v>0</v>
      </c>
      <c r="X495" s="79">
        <v>0</v>
      </c>
      <c r="Y495" s="79">
        <v>0</v>
      </c>
      <c r="Z495" s="79">
        <v>0</v>
      </c>
      <c r="AA495" s="79">
        <v>0</v>
      </c>
      <c r="AB495" s="79">
        <v>0</v>
      </c>
      <c r="AC495" s="79">
        <v>0</v>
      </c>
      <c r="AD495" s="79">
        <v>0</v>
      </c>
      <c r="AE495" s="79">
        <v>0</v>
      </c>
      <c r="AF495" s="79">
        <v>0</v>
      </c>
      <c r="AG495" s="79">
        <v>0</v>
      </c>
      <c r="AH495" s="79">
        <v>0</v>
      </c>
      <c r="AI495" s="79">
        <v>0</v>
      </c>
      <c r="AJ495" s="79">
        <v>0</v>
      </c>
      <c r="AK495" s="79">
        <v>0</v>
      </c>
      <c r="AL495" s="79">
        <v>0</v>
      </c>
      <c r="AM495" s="79">
        <f t="shared" si="7"/>
        <v>0</v>
      </c>
      <c r="AP495" s="45"/>
    </row>
    <row r="496" spans="1:42" ht="33" customHeight="1">
      <c r="A496" s="54">
        <v>1715</v>
      </c>
      <c r="B496" s="55" t="s">
        <v>469</v>
      </c>
      <c r="C496" s="80" t="s">
        <v>682</v>
      </c>
      <c r="D496" s="79">
        <v>0</v>
      </c>
      <c r="E496" s="79">
        <v>0</v>
      </c>
      <c r="F496" s="79">
        <v>0</v>
      </c>
      <c r="G496" s="79">
        <v>0</v>
      </c>
      <c r="H496" s="79">
        <v>0</v>
      </c>
      <c r="I496" s="79">
        <v>0</v>
      </c>
      <c r="J496" s="79">
        <v>0</v>
      </c>
      <c r="K496" s="79">
        <v>0</v>
      </c>
      <c r="L496" s="79">
        <v>0</v>
      </c>
      <c r="M496" s="79">
        <v>0</v>
      </c>
      <c r="N496" s="79">
        <v>0</v>
      </c>
      <c r="O496" s="79">
        <v>0</v>
      </c>
      <c r="P496" s="79">
        <v>0</v>
      </c>
      <c r="Q496" s="79">
        <v>0</v>
      </c>
      <c r="R496" s="79">
        <v>0</v>
      </c>
      <c r="S496" s="79">
        <v>0</v>
      </c>
      <c r="T496" s="79">
        <v>0</v>
      </c>
      <c r="U496" s="79">
        <v>0</v>
      </c>
      <c r="V496" s="79">
        <v>0</v>
      </c>
      <c r="W496" s="79">
        <v>0</v>
      </c>
      <c r="X496" s="79">
        <v>0</v>
      </c>
      <c r="Y496" s="79">
        <v>0</v>
      </c>
      <c r="Z496" s="79">
        <v>0</v>
      </c>
      <c r="AA496" s="79">
        <v>0</v>
      </c>
      <c r="AB496" s="79">
        <v>0</v>
      </c>
      <c r="AC496" s="79">
        <v>0</v>
      </c>
      <c r="AD496" s="79">
        <v>0</v>
      </c>
      <c r="AE496" s="79">
        <v>0</v>
      </c>
      <c r="AF496" s="79">
        <v>0</v>
      </c>
      <c r="AG496" s="79">
        <v>0</v>
      </c>
      <c r="AH496" s="79">
        <v>0</v>
      </c>
      <c r="AI496" s="79">
        <v>0</v>
      </c>
      <c r="AJ496" s="79">
        <v>0</v>
      </c>
      <c r="AK496" s="79">
        <v>0</v>
      </c>
      <c r="AL496" s="79">
        <v>0</v>
      </c>
      <c r="AM496" s="79">
        <f t="shared" si="7"/>
        <v>0</v>
      </c>
      <c r="AP496" s="45"/>
    </row>
    <row r="497" spans="1:42" ht="33" customHeight="1">
      <c r="A497" s="54">
        <v>1716</v>
      </c>
      <c r="B497" s="55" t="s">
        <v>470</v>
      </c>
      <c r="C497" s="80" t="s">
        <v>682</v>
      </c>
      <c r="D497" s="79">
        <v>0</v>
      </c>
      <c r="E497" s="79">
        <v>0</v>
      </c>
      <c r="F497" s="79">
        <v>0</v>
      </c>
      <c r="G497" s="79">
        <v>0</v>
      </c>
      <c r="H497" s="79">
        <v>0</v>
      </c>
      <c r="I497" s="79">
        <v>0</v>
      </c>
      <c r="J497" s="79">
        <v>0</v>
      </c>
      <c r="K497" s="79">
        <v>0</v>
      </c>
      <c r="L497" s="79">
        <v>0</v>
      </c>
      <c r="M497" s="79">
        <v>0</v>
      </c>
      <c r="N497" s="79">
        <v>0</v>
      </c>
      <c r="O497" s="79">
        <v>0</v>
      </c>
      <c r="P497" s="79">
        <v>0</v>
      </c>
      <c r="Q497" s="79">
        <v>0</v>
      </c>
      <c r="R497" s="79">
        <v>0</v>
      </c>
      <c r="S497" s="79">
        <v>0</v>
      </c>
      <c r="T497" s="79">
        <v>0</v>
      </c>
      <c r="U497" s="79">
        <v>0</v>
      </c>
      <c r="V497" s="79">
        <v>0</v>
      </c>
      <c r="W497" s="79">
        <v>0</v>
      </c>
      <c r="X497" s="79">
        <v>0</v>
      </c>
      <c r="Y497" s="79">
        <v>0</v>
      </c>
      <c r="Z497" s="79">
        <v>0</v>
      </c>
      <c r="AA497" s="79">
        <v>0</v>
      </c>
      <c r="AB497" s="79">
        <v>0</v>
      </c>
      <c r="AC497" s="79">
        <v>0</v>
      </c>
      <c r="AD497" s="79">
        <v>0</v>
      </c>
      <c r="AE497" s="79">
        <v>0</v>
      </c>
      <c r="AF497" s="79">
        <v>0</v>
      </c>
      <c r="AG497" s="79">
        <v>0</v>
      </c>
      <c r="AH497" s="79">
        <v>0</v>
      </c>
      <c r="AI497" s="79">
        <v>0</v>
      </c>
      <c r="AJ497" s="79">
        <v>0</v>
      </c>
      <c r="AK497" s="79">
        <v>0</v>
      </c>
      <c r="AL497" s="79">
        <v>0</v>
      </c>
      <c r="AM497" s="79">
        <f t="shared" si="7"/>
        <v>0</v>
      </c>
      <c r="AP497" s="45"/>
    </row>
    <row r="498" spans="1:42" ht="33" customHeight="1">
      <c r="A498" s="54">
        <v>1717</v>
      </c>
      <c r="B498" s="55" t="s">
        <v>471</v>
      </c>
      <c r="C498" s="80" t="s">
        <v>682</v>
      </c>
      <c r="D498" s="79">
        <v>0</v>
      </c>
      <c r="E498" s="79">
        <v>0</v>
      </c>
      <c r="F498" s="79">
        <v>0</v>
      </c>
      <c r="G498" s="79">
        <v>0</v>
      </c>
      <c r="H498" s="79">
        <v>0</v>
      </c>
      <c r="I498" s="79">
        <v>0</v>
      </c>
      <c r="J498" s="79">
        <v>0</v>
      </c>
      <c r="K498" s="79">
        <v>0</v>
      </c>
      <c r="L498" s="79">
        <v>0</v>
      </c>
      <c r="M498" s="79">
        <v>0</v>
      </c>
      <c r="N498" s="79">
        <v>0</v>
      </c>
      <c r="O498" s="79">
        <v>0</v>
      </c>
      <c r="P498" s="79">
        <v>0</v>
      </c>
      <c r="Q498" s="79">
        <v>0</v>
      </c>
      <c r="R498" s="79">
        <v>0</v>
      </c>
      <c r="S498" s="79">
        <v>0</v>
      </c>
      <c r="T498" s="79">
        <v>0</v>
      </c>
      <c r="U498" s="79">
        <v>0</v>
      </c>
      <c r="V498" s="79">
        <v>0</v>
      </c>
      <c r="W498" s="79">
        <v>0</v>
      </c>
      <c r="X498" s="79">
        <v>0</v>
      </c>
      <c r="Y498" s="79">
        <v>0</v>
      </c>
      <c r="Z498" s="79">
        <v>0</v>
      </c>
      <c r="AA498" s="79">
        <v>0</v>
      </c>
      <c r="AB498" s="79">
        <v>0</v>
      </c>
      <c r="AC498" s="79">
        <v>0</v>
      </c>
      <c r="AD498" s="79">
        <v>0</v>
      </c>
      <c r="AE498" s="79">
        <v>0</v>
      </c>
      <c r="AF498" s="79">
        <v>0</v>
      </c>
      <c r="AG498" s="79">
        <v>0</v>
      </c>
      <c r="AH498" s="79">
        <v>0</v>
      </c>
      <c r="AI498" s="79">
        <v>0</v>
      </c>
      <c r="AJ498" s="79">
        <v>0</v>
      </c>
      <c r="AK498" s="79">
        <v>0</v>
      </c>
      <c r="AL498" s="79">
        <v>0</v>
      </c>
      <c r="AM498" s="79">
        <f t="shared" si="7"/>
        <v>0</v>
      </c>
      <c r="AP498" s="45"/>
    </row>
    <row r="499" spans="1:42" ht="33" customHeight="1">
      <c r="A499" s="54">
        <v>1718</v>
      </c>
      <c r="B499" s="55" t="s">
        <v>472</v>
      </c>
      <c r="C499" s="80" t="s">
        <v>682</v>
      </c>
      <c r="D499" s="79">
        <v>0</v>
      </c>
      <c r="E499" s="79">
        <v>0</v>
      </c>
      <c r="F499" s="79">
        <v>0</v>
      </c>
      <c r="G499" s="79">
        <v>0</v>
      </c>
      <c r="H499" s="79">
        <v>0</v>
      </c>
      <c r="I499" s="79">
        <v>0</v>
      </c>
      <c r="J499" s="79">
        <v>0</v>
      </c>
      <c r="K499" s="79">
        <v>0</v>
      </c>
      <c r="L499" s="79">
        <v>0</v>
      </c>
      <c r="M499" s="79">
        <v>0</v>
      </c>
      <c r="N499" s="79">
        <v>0</v>
      </c>
      <c r="O499" s="79">
        <v>0</v>
      </c>
      <c r="P499" s="79">
        <v>0</v>
      </c>
      <c r="Q499" s="79">
        <v>0</v>
      </c>
      <c r="R499" s="79">
        <v>0</v>
      </c>
      <c r="S499" s="79">
        <v>0</v>
      </c>
      <c r="T499" s="79">
        <v>0</v>
      </c>
      <c r="U499" s="79">
        <v>0</v>
      </c>
      <c r="V499" s="79">
        <v>0</v>
      </c>
      <c r="W499" s="79">
        <v>0</v>
      </c>
      <c r="X499" s="79">
        <v>0</v>
      </c>
      <c r="Y499" s="79">
        <v>0</v>
      </c>
      <c r="Z499" s="79">
        <v>0</v>
      </c>
      <c r="AA499" s="79">
        <v>0</v>
      </c>
      <c r="AB499" s="79">
        <v>0</v>
      </c>
      <c r="AC499" s="79">
        <v>0</v>
      </c>
      <c r="AD499" s="79">
        <v>0</v>
      </c>
      <c r="AE499" s="79">
        <v>0</v>
      </c>
      <c r="AF499" s="79">
        <v>0</v>
      </c>
      <c r="AG499" s="79">
        <v>0</v>
      </c>
      <c r="AH499" s="79">
        <v>0</v>
      </c>
      <c r="AI499" s="79">
        <v>0</v>
      </c>
      <c r="AJ499" s="79">
        <v>0</v>
      </c>
      <c r="AK499" s="79">
        <v>0</v>
      </c>
      <c r="AL499" s="79">
        <v>0</v>
      </c>
      <c r="AM499" s="79">
        <f t="shared" si="7"/>
        <v>0</v>
      </c>
      <c r="AP499" s="45"/>
    </row>
    <row r="500" spans="1:42" ht="33" customHeight="1">
      <c r="A500" s="54">
        <v>1720</v>
      </c>
      <c r="B500" s="55" t="s">
        <v>473</v>
      </c>
      <c r="C500" s="80" t="s">
        <v>682</v>
      </c>
      <c r="D500" s="79">
        <v>0</v>
      </c>
      <c r="E500" s="79">
        <v>0</v>
      </c>
      <c r="F500" s="79">
        <v>0</v>
      </c>
      <c r="G500" s="79">
        <v>0</v>
      </c>
      <c r="H500" s="79">
        <v>0</v>
      </c>
      <c r="I500" s="79">
        <v>0</v>
      </c>
      <c r="J500" s="79">
        <v>0</v>
      </c>
      <c r="K500" s="79">
        <v>0</v>
      </c>
      <c r="L500" s="79">
        <v>0</v>
      </c>
      <c r="M500" s="79">
        <v>0</v>
      </c>
      <c r="N500" s="79">
        <v>0</v>
      </c>
      <c r="O500" s="79">
        <v>0</v>
      </c>
      <c r="P500" s="79">
        <v>0</v>
      </c>
      <c r="Q500" s="79">
        <v>0</v>
      </c>
      <c r="R500" s="79">
        <v>0</v>
      </c>
      <c r="S500" s="79">
        <v>0</v>
      </c>
      <c r="T500" s="79">
        <v>0</v>
      </c>
      <c r="U500" s="79">
        <v>0</v>
      </c>
      <c r="V500" s="79">
        <v>0</v>
      </c>
      <c r="W500" s="79">
        <v>0</v>
      </c>
      <c r="X500" s="79">
        <v>0</v>
      </c>
      <c r="Y500" s="79">
        <v>0</v>
      </c>
      <c r="Z500" s="79">
        <v>0</v>
      </c>
      <c r="AA500" s="79">
        <v>0</v>
      </c>
      <c r="AB500" s="79">
        <v>0</v>
      </c>
      <c r="AC500" s="79">
        <v>0</v>
      </c>
      <c r="AD500" s="79">
        <v>0</v>
      </c>
      <c r="AE500" s="79">
        <v>0</v>
      </c>
      <c r="AF500" s="79">
        <v>0</v>
      </c>
      <c r="AG500" s="79">
        <v>0</v>
      </c>
      <c r="AH500" s="79">
        <v>0</v>
      </c>
      <c r="AI500" s="79">
        <v>0</v>
      </c>
      <c r="AJ500" s="79">
        <v>0</v>
      </c>
      <c r="AK500" s="79">
        <v>0</v>
      </c>
      <c r="AL500" s="79">
        <v>0</v>
      </c>
      <c r="AM500" s="79">
        <f t="shared" si="7"/>
        <v>0</v>
      </c>
      <c r="AP500" s="45"/>
    </row>
    <row r="501" spans="1:42" ht="33" customHeight="1">
      <c r="A501" s="54">
        <v>1721</v>
      </c>
      <c r="B501" s="55" t="s">
        <v>474</v>
      </c>
      <c r="C501" s="80" t="s">
        <v>682</v>
      </c>
      <c r="D501" s="79">
        <v>0</v>
      </c>
      <c r="E501" s="79">
        <v>0</v>
      </c>
      <c r="F501" s="79">
        <v>0</v>
      </c>
      <c r="G501" s="79">
        <v>0</v>
      </c>
      <c r="H501" s="79">
        <v>0</v>
      </c>
      <c r="I501" s="79">
        <v>0</v>
      </c>
      <c r="J501" s="79">
        <v>0</v>
      </c>
      <c r="K501" s="79">
        <v>0</v>
      </c>
      <c r="L501" s="79">
        <v>0</v>
      </c>
      <c r="M501" s="79">
        <v>0</v>
      </c>
      <c r="N501" s="79">
        <v>0</v>
      </c>
      <c r="O501" s="79">
        <v>0</v>
      </c>
      <c r="P501" s="79">
        <v>0</v>
      </c>
      <c r="Q501" s="79">
        <v>0</v>
      </c>
      <c r="R501" s="79">
        <v>0</v>
      </c>
      <c r="S501" s="79">
        <v>0</v>
      </c>
      <c r="T501" s="79">
        <v>0</v>
      </c>
      <c r="U501" s="79">
        <v>0</v>
      </c>
      <c r="V501" s="79">
        <v>0</v>
      </c>
      <c r="W501" s="79">
        <v>0</v>
      </c>
      <c r="X501" s="79">
        <v>0</v>
      </c>
      <c r="Y501" s="79">
        <v>0</v>
      </c>
      <c r="Z501" s="79">
        <v>0</v>
      </c>
      <c r="AA501" s="79">
        <v>0</v>
      </c>
      <c r="AB501" s="79">
        <v>0</v>
      </c>
      <c r="AC501" s="79">
        <v>0</v>
      </c>
      <c r="AD501" s="79">
        <v>0</v>
      </c>
      <c r="AE501" s="79">
        <v>0</v>
      </c>
      <c r="AF501" s="79">
        <v>0</v>
      </c>
      <c r="AG501" s="79">
        <v>0</v>
      </c>
      <c r="AH501" s="79">
        <v>0</v>
      </c>
      <c r="AI501" s="79">
        <v>0</v>
      </c>
      <c r="AJ501" s="79">
        <v>0</v>
      </c>
      <c r="AK501" s="79">
        <v>0</v>
      </c>
      <c r="AL501" s="79">
        <v>0</v>
      </c>
      <c r="AM501" s="79">
        <f t="shared" si="7"/>
        <v>0</v>
      </c>
      <c r="AP501" s="45"/>
    </row>
    <row r="502" spans="1:42" ht="33" customHeight="1">
      <c r="A502" s="54">
        <v>1722</v>
      </c>
      <c r="B502" s="55" t="s">
        <v>475</v>
      </c>
      <c r="C502" s="80" t="s">
        <v>682</v>
      </c>
      <c r="D502" s="79">
        <v>0</v>
      </c>
      <c r="E502" s="79">
        <v>0</v>
      </c>
      <c r="F502" s="79">
        <v>0</v>
      </c>
      <c r="G502" s="79">
        <v>0</v>
      </c>
      <c r="H502" s="79">
        <v>0</v>
      </c>
      <c r="I502" s="79">
        <v>0</v>
      </c>
      <c r="J502" s="79">
        <v>0</v>
      </c>
      <c r="K502" s="79">
        <v>0</v>
      </c>
      <c r="L502" s="79">
        <v>0</v>
      </c>
      <c r="M502" s="79">
        <v>0</v>
      </c>
      <c r="N502" s="79">
        <v>0</v>
      </c>
      <c r="O502" s="79">
        <v>0</v>
      </c>
      <c r="P502" s="79">
        <v>0</v>
      </c>
      <c r="Q502" s="79">
        <v>0</v>
      </c>
      <c r="R502" s="79">
        <v>0</v>
      </c>
      <c r="S502" s="79">
        <v>0</v>
      </c>
      <c r="T502" s="79">
        <v>0</v>
      </c>
      <c r="U502" s="79">
        <v>0</v>
      </c>
      <c r="V502" s="79">
        <v>0</v>
      </c>
      <c r="W502" s="79">
        <v>0</v>
      </c>
      <c r="X502" s="79">
        <v>0</v>
      </c>
      <c r="Y502" s="79">
        <v>0</v>
      </c>
      <c r="Z502" s="79">
        <v>0</v>
      </c>
      <c r="AA502" s="79">
        <v>0</v>
      </c>
      <c r="AB502" s="79">
        <v>0</v>
      </c>
      <c r="AC502" s="79">
        <v>0</v>
      </c>
      <c r="AD502" s="79">
        <v>0</v>
      </c>
      <c r="AE502" s="79">
        <v>0</v>
      </c>
      <c r="AF502" s="79">
        <v>0</v>
      </c>
      <c r="AG502" s="79">
        <v>0</v>
      </c>
      <c r="AH502" s="79">
        <v>0</v>
      </c>
      <c r="AI502" s="79">
        <v>0</v>
      </c>
      <c r="AJ502" s="79">
        <v>0</v>
      </c>
      <c r="AK502" s="79">
        <v>0</v>
      </c>
      <c r="AL502" s="79">
        <v>0</v>
      </c>
      <c r="AM502" s="79">
        <f t="shared" si="7"/>
        <v>0</v>
      </c>
      <c r="AP502" s="45"/>
    </row>
    <row r="503" spans="1:42" ht="33" customHeight="1">
      <c r="A503" s="54">
        <v>1723</v>
      </c>
      <c r="B503" s="55" t="s">
        <v>476</v>
      </c>
      <c r="C503" s="80" t="s">
        <v>682</v>
      </c>
      <c r="D503" s="79">
        <v>0</v>
      </c>
      <c r="E503" s="79">
        <v>0</v>
      </c>
      <c r="F503" s="79">
        <v>0</v>
      </c>
      <c r="G503" s="79">
        <v>0</v>
      </c>
      <c r="H503" s="79">
        <v>0</v>
      </c>
      <c r="I503" s="79">
        <v>0</v>
      </c>
      <c r="J503" s="79">
        <v>0</v>
      </c>
      <c r="K503" s="79">
        <v>0</v>
      </c>
      <c r="L503" s="79">
        <v>0</v>
      </c>
      <c r="M503" s="79">
        <v>0</v>
      </c>
      <c r="N503" s="79">
        <v>0</v>
      </c>
      <c r="O503" s="79">
        <v>0</v>
      </c>
      <c r="P503" s="79">
        <v>0</v>
      </c>
      <c r="Q503" s="79">
        <v>0</v>
      </c>
      <c r="R503" s="79">
        <v>0</v>
      </c>
      <c r="S503" s="79">
        <v>0</v>
      </c>
      <c r="T503" s="79">
        <v>0</v>
      </c>
      <c r="U503" s="79">
        <v>0</v>
      </c>
      <c r="V503" s="79">
        <v>0</v>
      </c>
      <c r="W503" s="79">
        <v>0</v>
      </c>
      <c r="X503" s="79">
        <v>0</v>
      </c>
      <c r="Y503" s="79">
        <v>0</v>
      </c>
      <c r="Z503" s="79">
        <v>0</v>
      </c>
      <c r="AA503" s="79">
        <v>0</v>
      </c>
      <c r="AB503" s="79">
        <v>0</v>
      </c>
      <c r="AC503" s="79">
        <v>0</v>
      </c>
      <c r="AD503" s="79">
        <v>0</v>
      </c>
      <c r="AE503" s="79">
        <v>0</v>
      </c>
      <c r="AF503" s="79">
        <v>0</v>
      </c>
      <c r="AG503" s="79">
        <v>0</v>
      </c>
      <c r="AH503" s="79">
        <v>0</v>
      </c>
      <c r="AI503" s="79">
        <v>0</v>
      </c>
      <c r="AJ503" s="79">
        <v>0</v>
      </c>
      <c r="AK503" s="79">
        <v>0</v>
      </c>
      <c r="AL503" s="79">
        <v>0</v>
      </c>
      <c r="AM503" s="79">
        <f t="shared" si="7"/>
        <v>0</v>
      </c>
      <c r="AP503" s="45"/>
    </row>
    <row r="504" spans="1:42" ht="33" customHeight="1">
      <c r="A504" s="54">
        <v>1724</v>
      </c>
      <c r="B504" s="55" t="s">
        <v>477</v>
      </c>
      <c r="C504" s="80" t="s">
        <v>682</v>
      </c>
      <c r="D504" s="79">
        <v>0</v>
      </c>
      <c r="E504" s="79">
        <v>0</v>
      </c>
      <c r="F504" s="79">
        <v>0</v>
      </c>
      <c r="G504" s="79">
        <v>0</v>
      </c>
      <c r="H504" s="79">
        <v>0</v>
      </c>
      <c r="I504" s="79">
        <v>0</v>
      </c>
      <c r="J504" s="79">
        <v>0</v>
      </c>
      <c r="K504" s="79">
        <v>0</v>
      </c>
      <c r="L504" s="79">
        <v>0</v>
      </c>
      <c r="M504" s="79">
        <v>0</v>
      </c>
      <c r="N504" s="79">
        <v>0</v>
      </c>
      <c r="O504" s="79">
        <v>0</v>
      </c>
      <c r="P504" s="79">
        <v>0</v>
      </c>
      <c r="Q504" s="79">
        <v>0</v>
      </c>
      <c r="R504" s="79">
        <v>0</v>
      </c>
      <c r="S504" s="79">
        <v>0</v>
      </c>
      <c r="T504" s="79">
        <v>0</v>
      </c>
      <c r="U504" s="79">
        <v>0</v>
      </c>
      <c r="V504" s="79">
        <v>0</v>
      </c>
      <c r="W504" s="79">
        <v>0</v>
      </c>
      <c r="X504" s="79">
        <v>0</v>
      </c>
      <c r="Y504" s="79">
        <v>0</v>
      </c>
      <c r="Z504" s="79">
        <v>0</v>
      </c>
      <c r="AA504" s="79">
        <v>0</v>
      </c>
      <c r="AB504" s="79">
        <v>0</v>
      </c>
      <c r="AC504" s="79">
        <v>0</v>
      </c>
      <c r="AD504" s="79">
        <v>0</v>
      </c>
      <c r="AE504" s="79">
        <v>0</v>
      </c>
      <c r="AF504" s="79">
        <v>0</v>
      </c>
      <c r="AG504" s="79">
        <v>0</v>
      </c>
      <c r="AH504" s="79">
        <v>0</v>
      </c>
      <c r="AI504" s="79">
        <v>0</v>
      </c>
      <c r="AJ504" s="79">
        <v>0</v>
      </c>
      <c r="AK504" s="79">
        <v>0</v>
      </c>
      <c r="AL504" s="79">
        <v>0</v>
      </c>
      <c r="AM504" s="79">
        <f t="shared" si="7"/>
        <v>0</v>
      </c>
      <c r="AP504" s="45"/>
    </row>
    <row r="505" spans="1:42" ht="33" customHeight="1">
      <c r="A505" s="54">
        <v>1725</v>
      </c>
      <c r="B505" s="55" t="s">
        <v>478</v>
      </c>
      <c r="C505" s="80" t="s">
        <v>682</v>
      </c>
      <c r="D505" s="79">
        <v>0</v>
      </c>
      <c r="E505" s="79">
        <v>0</v>
      </c>
      <c r="F505" s="79">
        <v>0</v>
      </c>
      <c r="G505" s="79">
        <v>0</v>
      </c>
      <c r="H505" s="79">
        <v>0</v>
      </c>
      <c r="I505" s="79">
        <v>0</v>
      </c>
      <c r="J505" s="79">
        <v>0</v>
      </c>
      <c r="K505" s="79">
        <v>0</v>
      </c>
      <c r="L505" s="79">
        <v>0</v>
      </c>
      <c r="M505" s="79">
        <v>0</v>
      </c>
      <c r="N505" s="79">
        <v>0</v>
      </c>
      <c r="O505" s="79">
        <v>0</v>
      </c>
      <c r="P505" s="79">
        <v>0</v>
      </c>
      <c r="Q505" s="79">
        <v>0</v>
      </c>
      <c r="R505" s="79">
        <v>0</v>
      </c>
      <c r="S505" s="79">
        <v>0</v>
      </c>
      <c r="T505" s="79">
        <v>0</v>
      </c>
      <c r="U505" s="79">
        <v>0</v>
      </c>
      <c r="V505" s="79">
        <v>0</v>
      </c>
      <c r="W505" s="79">
        <v>0</v>
      </c>
      <c r="X505" s="79">
        <v>0</v>
      </c>
      <c r="Y505" s="79">
        <v>0</v>
      </c>
      <c r="Z505" s="79">
        <v>0</v>
      </c>
      <c r="AA505" s="79">
        <v>0</v>
      </c>
      <c r="AB505" s="79">
        <v>0</v>
      </c>
      <c r="AC505" s="79">
        <v>0</v>
      </c>
      <c r="AD505" s="79">
        <v>0</v>
      </c>
      <c r="AE505" s="79">
        <v>0</v>
      </c>
      <c r="AF505" s="79">
        <v>0</v>
      </c>
      <c r="AG505" s="79">
        <v>0</v>
      </c>
      <c r="AH505" s="79">
        <v>0</v>
      </c>
      <c r="AI505" s="79">
        <v>0</v>
      </c>
      <c r="AJ505" s="79">
        <v>0</v>
      </c>
      <c r="AK505" s="79">
        <v>0</v>
      </c>
      <c r="AL505" s="79">
        <v>0</v>
      </c>
      <c r="AM505" s="79">
        <f t="shared" si="7"/>
        <v>0</v>
      </c>
      <c r="AP505" s="45"/>
    </row>
    <row r="506" spans="1:42" ht="33" customHeight="1">
      <c r="A506" s="54">
        <v>1726</v>
      </c>
      <c r="B506" s="55" t="s">
        <v>479</v>
      </c>
      <c r="C506" s="80" t="s">
        <v>682</v>
      </c>
      <c r="D506" s="79">
        <v>0</v>
      </c>
      <c r="E506" s="79">
        <v>0</v>
      </c>
      <c r="F506" s="79">
        <v>0</v>
      </c>
      <c r="G506" s="79">
        <v>0</v>
      </c>
      <c r="H506" s="79">
        <v>0</v>
      </c>
      <c r="I506" s="79">
        <v>0</v>
      </c>
      <c r="J506" s="79">
        <v>0</v>
      </c>
      <c r="K506" s="79">
        <v>0</v>
      </c>
      <c r="L506" s="79">
        <v>0</v>
      </c>
      <c r="M506" s="79">
        <v>0</v>
      </c>
      <c r="N506" s="79">
        <v>0</v>
      </c>
      <c r="O506" s="79">
        <v>0</v>
      </c>
      <c r="P506" s="79">
        <v>0</v>
      </c>
      <c r="Q506" s="79">
        <v>0</v>
      </c>
      <c r="R506" s="79">
        <v>0</v>
      </c>
      <c r="S506" s="79">
        <v>0</v>
      </c>
      <c r="T506" s="79">
        <v>0</v>
      </c>
      <c r="U506" s="79">
        <v>0</v>
      </c>
      <c r="V506" s="79">
        <v>0</v>
      </c>
      <c r="W506" s="79">
        <v>0</v>
      </c>
      <c r="X506" s="79">
        <v>0</v>
      </c>
      <c r="Y506" s="79">
        <v>0</v>
      </c>
      <c r="Z506" s="79">
        <v>0</v>
      </c>
      <c r="AA506" s="79">
        <v>0</v>
      </c>
      <c r="AB506" s="79">
        <v>0</v>
      </c>
      <c r="AC506" s="79">
        <v>0</v>
      </c>
      <c r="AD506" s="79">
        <v>0</v>
      </c>
      <c r="AE506" s="79">
        <v>0</v>
      </c>
      <c r="AF506" s="79">
        <v>0</v>
      </c>
      <c r="AG506" s="79">
        <v>0</v>
      </c>
      <c r="AH506" s="79">
        <v>0</v>
      </c>
      <c r="AI506" s="79">
        <v>0</v>
      </c>
      <c r="AJ506" s="79">
        <v>0</v>
      </c>
      <c r="AK506" s="79">
        <v>0</v>
      </c>
      <c r="AL506" s="79">
        <v>0</v>
      </c>
      <c r="AM506" s="79">
        <f t="shared" si="7"/>
        <v>0</v>
      </c>
      <c r="AP506" s="45"/>
    </row>
    <row r="507" spans="1:42" ht="33" customHeight="1">
      <c r="A507" s="54">
        <v>1727</v>
      </c>
      <c r="B507" s="55" t="s">
        <v>480</v>
      </c>
      <c r="C507" s="80" t="s">
        <v>682</v>
      </c>
      <c r="D507" s="79">
        <v>0</v>
      </c>
      <c r="E507" s="79">
        <v>0</v>
      </c>
      <c r="F507" s="79">
        <v>0</v>
      </c>
      <c r="G507" s="79">
        <v>0</v>
      </c>
      <c r="H507" s="79">
        <v>0</v>
      </c>
      <c r="I507" s="79">
        <v>0</v>
      </c>
      <c r="J507" s="79">
        <v>0</v>
      </c>
      <c r="K507" s="79">
        <v>0</v>
      </c>
      <c r="L507" s="79">
        <v>0</v>
      </c>
      <c r="M507" s="79">
        <v>0</v>
      </c>
      <c r="N507" s="79">
        <v>0</v>
      </c>
      <c r="O507" s="79">
        <v>0</v>
      </c>
      <c r="P507" s="79">
        <v>0</v>
      </c>
      <c r="Q507" s="79">
        <v>0</v>
      </c>
      <c r="R507" s="79">
        <v>0</v>
      </c>
      <c r="S507" s="79">
        <v>0</v>
      </c>
      <c r="T507" s="79">
        <v>0</v>
      </c>
      <c r="U507" s="79">
        <v>0</v>
      </c>
      <c r="V507" s="79">
        <v>0</v>
      </c>
      <c r="W507" s="79">
        <v>0</v>
      </c>
      <c r="X507" s="79">
        <v>0</v>
      </c>
      <c r="Y507" s="79">
        <v>0</v>
      </c>
      <c r="Z507" s="79">
        <v>0</v>
      </c>
      <c r="AA507" s="79">
        <v>0</v>
      </c>
      <c r="AB507" s="79">
        <v>0</v>
      </c>
      <c r="AC507" s="79">
        <v>0</v>
      </c>
      <c r="AD507" s="79">
        <v>0</v>
      </c>
      <c r="AE507" s="79">
        <v>0</v>
      </c>
      <c r="AF507" s="79">
        <v>0</v>
      </c>
      <c r="AG507" s="79">
        <v>0</v>
      </c>
      <c r="AH507" s="79">
        <v>0</v>
      </c>
      <c r="AI507" s="79">
        <v>0</v>
      </c>
      <c r="AJ507" s="79">
        <v>0</v>
      </c>
      <c r="AK507" s="79">
        <v>0</v>
      </c>
      <c r="AL507" s="79">
        <v>0</v>
      </c>
      <c r="AM507" s="79">
        <f t="shared" si="7"/>
        <v>0</v>
      </c>
      <c r="AP507" s="45"/>
    </row>
    <row r="508" spans="1:42" ht="33" customHeight="1">
      <c r="A508" s="54">
        <v>1728</v>
      </c>
      <c r="B508" s="55" t="s">
        <v>481</v>
      </c>
      <c r="C508" s="80" t="s">
        <v>682</v>
      </c>
      <c r="D508" s="79">
        <v>0</v>
      </c>
      <c r="E508" s="79">
        <v>0</v>
      </c>
      <c r="F508" s="79">
        <v>0</v>
      </c>
      <c r="G508" s="79">
        <v>0</v>
      </c>
      <c r="H508" s="79">
        <v>0</v>
      </c>
      <c r="I508" s="79">
        <v>0</v>
      </c>
      <c r="J508" s="79">
        <v>0</v>
      </c>
      <c r="K508" s="79">
        <v>0</v>
      </c>
      <c r="L508" s="79">
        <v>0</v>
      </c>
      <c r="M508" s="79">
        <v>0</v>
      </c>
      <c r="N508" s="79">
        <v>0</v>
      </c>
      <c r="O508" s="79">
        <v>0</v>
      </c>
      <c r="P508" s="79">
        <v>0</v>
      </c>
      <c r="Q508" s="79">
        <v>0</v>
      </c>
      <c r="R508" s="79">
        <v>0</v>
      </c>
      <c r="S508" s="79">
        <v>0</v>
      </c>
      <c r="T508" s="79">
        <v>0</v>
      </c>
      <c r="U508" s="79">
        <v>0</v>
      </c>
      <c r="V508" s="79">
        <v>0</v>
      </c>
      <c r="W508" s="79">
        <v>0</v>
      </c>
      <c r="X508" s="79">
        <v>0</v>
      </c>
      <c r="Y508" s="79">
        <v>0</v>
      </c>
      <c r="Z508" s="79">
        <v>0</v>
      </c>
      <c r="AA508" s="79">
        <v>0</v>
      </c>
      <c r="AB508" s="79">
        <v>0</v>
      </c>
      <c r="AC508" s="79">
        <v>0</v>
      </c>
      <c r="AD508" s="79">
        <v>0</v>
      </c>
      <c r="AE508" s="79">
        <v>0</v>
      </c>
      <c r="AF508" s="79">
        <v>0</v>
      </c>
      <c r="AG508" s="79">
        <v>0</v>
      </c>
      <c r="AH508" s="79">
        <v>0</v>
      </c>
      <c r="AI508" s="79">
        <v>0</v>
      </c>
      <c r="AJ508" s="79">
        <v>0</v>
      </c>
      <c r="AK508" s="79">
        <v>0</v>
      </c>
      <c r="AL508" s="79">
        <v>0</v>
      </c>
      <c r="AM508" s="79">
        <f t="shared" si="7"/>
        <v>0</v>
      </c>
      <c r="AP508" s="45"/>
    </row>
    <row r="509" spans="1:42" ht="33" customHeight="1">
      <c r="A509" s="54">
        <v>1729</v>
      </c>
      <c r="B509" s="55" t="s">
        <v>482</v>
      </c>
      <c r="C509" s="80" t="s">
        <v>682</v>
      </c>
      <c r="D509" s="79">
        <v>0</v>
      </c>
      <c r="E509" s="79">
        <v>0</v>
      </c>
      <c r="F509" s="79">
        <v>0</v>
      </c>
      <c r="G509" s="79">
        <v>0</v>
      </c>
      <c r="H509" s="79">
        <v>0</v>
      </c>
      <c r="I509" s="79">
        <v>0</v>
      </c>
      <c r="J509" s="79">
        <v>0</v>
      </c>
      <c r="K509" s="79">
        <v>0</v>
      </c>
      <c r="L509" s="79">
        <v>0</v>
      </c>
      <c r="M509" s="79">
        <v>0</v>
      </c>
      <c r="N509" s="79">
        <v>0</v>
      </c>
      <c r="O509" s="79">
        <v>0</v>
      </c>
      <c r="P509" s="79">
        <v>0</v>
      </c>
      <c r="Q509" s="79">
        <v>0</v>
      </c>
      <c r="R509" s="79">
        <v>0</v>
      </c>
      <c r="S509" s="79">
        <v>0</v>
      </c>
      <c r="T509" s="79">
        <v>0</v>
      </c>
      <c r="U509" s="79">
        <v>0</v>
      </c>
      <c r="V509" s="79">
        <v>0</v>
      </c>
      <c r="W509" s="79">
        <v>0</v>
      </c>
      <c r="X509" s="79">
        <v>0</v>
      </c>
      <c r="Y509" s="79">
        <v>0</v>
      </c>
      <c r="Z509" s="79">
        <v>0</v>
      </c>
      <c r="AA509" s="79">
        <v>0</v>
      </c>
      <c r="AB509" s="79">
        <v>0</v>
      </c>
      <c r="AC509" s="79">
        <v>0</v>
      </c>
      <c r="AD509" s="79">
        <v>0</v>
      </c>
      <c r="AE509" s="79">
        <v>0</v>
      </c>
      <c r="AF509" s="79">
        <v>0</v>
      </c>
      <c r="AG509" s="79">
        <v>0</v>
      </c>
      <c r="AH509" s="79">
        <v>0</v>
      </c>
      <c r="AI509" s="79">
        <v>0</v>
      </c>
      <c r="AJ509" s="79">
        <v>0</v>
      </c>
      <c r="AK509" s="79">
        <v>0</v>
      </c>
      <c r="AL509" s="79">
        <v>0</v>
      </c>
      <c r="AM509" s="79">
        <f t="shared" si="7"/>
        <v>0</v>
      </c>
      <c r="AP509" s="45"/>
    </row>
    <row r="510" spans="1:42" ht="33" customHeight="1">
      <c r="A510" s="54">
        <v>1730</v>
      </c>
      <c r="B510" s="55" t="s">
        <v>483</v>
      </c>
      <c r="C510" s="80" t="s">
        <v>682</v>
      </c>
      <c r="D510" s="79">
        <v>0</v>
      </c>
      <c r="E510" s="79">
        <v>0</v>
      </c>
      <c r="F510" s="79">
        <v>0</v>
      </c>
      <c r="G510" s="79">
        <v>0</v>
      </c>
      <c r="H510" s="79">
        <v>0</v>
      </c>
      <c r="I510" s="79">
        <v>0</v>
      </c>
      <c r="J510" s="79">
        <v>0</v>
      </c>
      <c r="K510" s="79">
        <v>0</v>
      </c>
      <c r="L510" s="79">
        <v>0</v>
      </c>
      <c r="M510" s="79">
        <v>0</v>
      </c>
      <c r="N510" s="79">
        <v>0</v>
      </c>
      <c r="O510" s="79">
        <v>0</v>
      </c>
      <c r="P510" s="79">
        <v>0</v>
      </c>
      <c r="Q510" s="79">
        <v>0</v>
      </c>
      <c r="R510" s="79">
        <v>0</v>
      </c>
      <c r="S510" s="79">
        <v>0</v>
      </c>
      <c r="T510" s="79">
        <v>0</v>
      </c>
      <c r="U510" s="79">
        <v>0</v>
      </c>
      <c r="V510" s="79">
        <v>0</v>
      </c>
      <c r="W510" s="79">
        <v>0</v>
      </c>
      <c r="X510" s="79">
        <v>0</v>
      </c>
      <c r="Y510" s="79">
        <v>0</v>
      </c>
      <c r="Z510" s="79">
        <v>0</v>
      </c>
      <c r="AA510" s="79">
        <v>0</v>
      </c>
      <c r="AB510" s="79">
        <v>0</v>
      </c>
      <c r="AC510" s="79">
        <v>0</v>
      </c>
      <c r="AD510" s="79">
        <v>0</v>
      </c>
      <c r="AE510" s="79">
        <v>0</v>
      </c>
      <c r="AF510" s="79">
        <v>0</v>
      </c>
      <c r="AG510" s="79">
        <v>0</v>
      </c>
      <c r="AH510" s="79">
        <v>0</v>
      </c>
      <c r="AI510" s="79">
        <v>0</v>
      </c>
      <c r="AJ510" s="79">
        <v>0</v>
      </c>
      <c r="AK510" s="79">
        <v>0</v>
      </c>
      <c r="AL510" s="79">
        <v>0</v>
      </c>
      <c r="AM510" s="79">
        <f t="shared" si="7"/>
        <v>0</v>
      </c>
      <c r="AP510" s="45"/>
    </row>
    <row r="511" spans="1:42" ht="33" customHeight="1">
      <c r="A511" s="54">
        <v>1731</v>
      </c>
      <c r="B511" s="55" t="s">
        <v>484</v>
      </c>
      <c r="C511" s="80" t="s">
        <v>682</v>
      </c>
      <c r="D511" s="79">
        <v>0</v>
      </c>
      <c r="E511" s="79">
        <v>0</v>
      </c>
      <c r="F511" s="79">
        <v>0</v>
      </c>
      <c r="G511" s="79">
        <v>0</v>
      </c>
      <c r="H511" s="79">
        <v>0</v>
      </c>
      <c r="I511" s="79">
        <v>0</v>
      </c>
      <c r="J511" s="79">
        <v>0</v>
      </c>
      <c r="K511" s="79">
        <v>0</v>
      </c>
      <c r="L511" s="79">
        <v>0</v>
      </c>
      <c r="M511" s="79">
        <v>0</v>
      </c>
      <c r="N511" s="79">
        <v>0</v>
      </c>
      <c r="O511" s="79">
        <v>0</v>
      </c>
      <c r="P511" s="79">
        <v>0</v>
      </c>
      <c r="Q511" s="79">
        <v>0</v>
      </c>
      <c r="R511" s="79">
        <v>0</v>
      </c>
      <c r="S511" s="79">
        <v>0</v>
      </c>
      <c r="T511" s="79">
        <v>0</v>
      </c>
      <c r="U511" s="79">
        <v>0</v>
      </c>
      <c r="V511" s="79">
        <v>0</v>
      </c>
      <c r="W511" s="79">
        <v>0</v>
      </c>
      <c r="X511" s="79">
        <v>0</v>
      </c>
      <c r="Y511" s="79">
        <v>0</v>
      </c>
      <c r="Z511" s="79">
        <v>0</v>
      </c>
      <c r="AA511" s="79">
        <v>0</v>
      </c>
      <c r="AB511" s="79">
        <v>0</v>
      </c>
      <c r="AC511" s="79">
        <v>0</v>
      </c>
      <c r="AD511" s="79">
        <v>0</v>
      </c>
      <c r="AE511" s="79">
        <v>0</v>
      </c>
      <c r="AF511" s="79">
        <v>0</v>
      </c>
      <c r="AG511" s="79">
        <v>0</v>
      </c>
      <c r="AH511" s="79">
        <v>0</v>
      </c>
      <c r="AI511" s="79">
        <v>0</v>
      </c>
      <c r="AJ511" s="79">
        <v>0</v>
      </c>
      <c r="AK511" s="79">
        <v>0</v>
      </c>
      <c r="AL511" s="79">
        <v>0</v>
      </c>
      <c r="AM511" s="79">
        <f t="shared" si="7"/>
        <v>0</v>
      </c>
      <c r="AP511" s="45"/>
    </row>
    <row r="512" spans="1:42" ht="33" customHeight="1">
      <c r="A512" s="54">
        <v>1732</v>
      </c>
      <c r="B512" s="55" t="s">
        <v>485</v>
      </c>
      <c r="C512" s="80" t="s">
        <v>682</v>
      </c>
      <c r="D512" s="79">
        <v>0</v>
      </c>
      <c r="E512" s="79">
        <v>0</v>
      </c>
      <c r="F512" s="79">
        <v>0</v>
      </c>
      <c r="G512" s="79">
        <v>0</v>
      </c>
      <c r="H512" s="79">
        <v>0</v>
      </c>
      <c r="I512" s="79">
        <v>0</v>
      </c>
      <c r="J512" s="79">
        <v>0</v>
      </c>
      <c r="K512" s="79">
        <v>0</v>
      </c>
      <c r="L512" s="79">
        <v>0</v>
      </c>
      <c r="M512" s="79">
        <v>0</v>
      </c>
      <c r="N512" s="79">
        <v>0</v>
      </c>
      <c r="O512" s="79">
        <v>0</v>
      </c>
      <c r="P512" s="79">
        <v>0</v>
      </c>
      <c r="Q512" s="79">
        <v>0</v>
      </c>
      <c r="R512" s="79">
        <v>0</v>
      </c>
      <c r="S512" s="79">
        <v>0</v>
      </c>
      <c r="T512" s="79">
        <v>0</v>
      </c>
      <c r="U512" s="79">
        <v>0</v>
      </c>
      <c r="V512" s="79">
        <v>0</v>
      </c>
      <c r="W512" s="79">
        <v>0</v>
      </c>
      <c r="X512" s="79">
        <v>0</v>
      </c>
      <c r="Y512" s="79">
        <v>0</v>
      </c>
      <c r="Z512" s="79">
        <v>0</v>
      </c>
      <c r="AA512" s="79">
        <v>0</v>
      </c>
      <c r="AB512" s="79">
        <v>0</v>
      </c>
      <c r="AC512" s="79">
        <v>0</v>
      </c>
      <c r="AD512" s="79">
        <v>0</v>
      </c>
      <c r="AE512" s="79">
        <v>0</v>
      </c>
      <c r="AF512" s="79">
        <v>0</v>
      </c>
      <c r="AG512" s="79">
        <v>0</v>
      </c>
      <c r="AH512" s="79">
        <v>0</v>
      </c>
      <c r="AI512" s="79">
        <v>0</v>
      </c>
      <c r="AJ512" s="79">
        <v>0</v>
      </c>
      <c r="AK512" s="79">
        <v>0</v>
      </c>
      <c r="AL512" s="79">
        <v>0</v>
      </c>
      <c r="AM512" s="79">
        <f t="shared" si="7"/>
        <v>0</v>
      </c>
      <c r="AP512" s="45"/>
    </row>
    <row r="513" spans="1:42" ht="33" customHeight="1">
      <c r="A513" s="54">
        <v>1733</v>
      </c>
      <c r="B513" s="55" t="s">
        <v>486</v>
      </c>
      <c r="C513" s="80" t="s">
        <v>682</v>
      </c>
      <c r="D513" s="79">
        <v>0</v>
      </c>
      <c r="E513" s="79">
        <v>0</v>
      </c>
      <c r="F513" s="79">
        <v>0</v>
      </c>
      <c r="G513" s="79">
        <v>0</v>
      </c>
      <c r="H513" s="79">
        <v>0</v>
      </c>
      <c r="I513" s="79">
        <v>0</v>
      </c>
      <c r="J513" s="79">
        <v>0</v>
      </c>
      <c r="K513" s="79">
        <v>0</v>
      </c>
      <c r="L513" s="79">
        <v>0</v>
      </c>
      <c r="M513" s="79">
        <v>0</v>
      </c>
      <c r="N513" s="79">
        <v>0</v>
      </c>
      <c r="O513" s="79">
        <v>0</v>
      </c>
      <c r="P513" s="79">
        <v>0</v>
      </c>
      <c r="Q513" s="79">
        <v>0</v>
      </c>
      <c r="R513" s="79">
        <v>0</v>
      </c>
      <c r="S513" s="79">
        <v>0</v>
      </c>
      <c r="T513" s="79">
        <v>0</v>
      </c>
      <c r="U513" s="79">
        <v>0</v>
      </c>
      <c r="V513" s="79">
        <v>0</v>
      </c>
      <c r="W513" s="79">
        <v>0</v>
      </c>
      <c r="X513" s="79">
        <v>0</v>
      </c>
      <c r="Y513" s="79">
        <v>0</v>
      </c>
      <c r="Z513" s="79">
        <v>0</v>
      </c>
      <c r="AA513" s="79">
        <v>0</v>
      </c>
      <c r="AB513" s="79">
        <v>0</v>
      </c>
      <c r="AC513" s="79">
        <v>0</v>
      </c>
      <c r="AD513" s="79">
        <v>0</v>
      </c>
      <c r="AE513" s="79">
        <v>0</v>
      </c>
      <c r="AF513" s="79">
        <v>0</v>
      </c>
      <c r="AG513" s="79">
        <v>0</v>
      </c>
      <c r="AH513" s="79">
        <v>0</v>
      </c>
      <c r="AI513" s="79">
        <v>0</v>
      </c>
      <c r="AJ513" s="79">
        <v>0</v>
      </c>
      <c r="AK513" s="79">
        <v>0</v>
      </c>
      <c r="AL513" s="79">
        <v>0</v>
      </c>
      <c r="AM513" s="79">
        <f t="shared" si="7"/>
        <v>0</v>
      </c>
      <c r="AP513" s="45"/>
    </row>
    <row r="514" spans="1:42" ht="33" customHeight="1">
      <c r="A514" s="54">
        <v>1734</v>
      </c>
      <c r="B514" s="55" t="s">
        <v>487</v>
      </c>
      <c r="C514" s="80" t="s">
        <v>682</v>
      </c>
      <c r="D514" s="79">
        <v>0</v>
      </c>
      <c r="E514" s="79">
        <v>0</v>
      </c>
      <c r="F514" s="79">
        <v>0</v>
      </c>
      <c r="G514" s="79">
        <v>0</v>
      </c>
      <c r="H514" s="79">
        <v>0</v>
      </c>
      <c r="I514" s="79">
        <v>0</v>
      </c>
      <c r="J514" s="79">
        <v>0</v>
      </c>
      <c r="K514" s="79">
        <v>0</v>
      </c>
      <c r="L514" s="79">
        <v>0</v>
      </c>
      <c r="M514" s="79">
        <v>0</v>
      </c>
      <c r="N514" s="79">
        <v>0</v>
      </c>
      <c r="O514" s="79">
        <v>0</v>
      </c>
      <c r="P514" s="79">
        <v>0</v>
      </c>
      <c r="Q514" s="79">
        <v>0</v>
      </c>
      <c r="R514" s="79">
        <v>0</v>
      </c>
      <c r="S514" s="79">
        <v>0</v>
      </c>
      <c r="T514" s="79">
        <v>0</v>
      </c>
      <c r="U514" s="79">
        <v>0</v>
      </c>
      <c r="V514" s="79">
        <v>0</v>
      </c>
      <c r="W514" s="79">
        <v>0</v>
      </c>
      <c r="X514" s="79">
        <v>0</v>
      </c>
      <c r="Y514" s="79">
        <v>0</v>
      </c>
      <c r="Z514" s="79">
        <v>0</v>
      </c>
      <c r="AA514" s="79">
        <v>0</v>
      </c>
      <c r="AB514" s="79">
        <v>0</v>
      </c>
      <c r="AC514" s="79">
        <v>0</v>
      </c>
      <c r="AD514" s="79">
        <v>0</v>
      </c>
      <c r="AE514" s="79">
        <v>0</v>
      </c>
      <c r="AF514" s="79">
        <v>0</v>
      </c>
      <c r="AG514" s="79">
        <v>0</v>
      </c>
      <c r="AH514" s="79">
        <v>0</v>
      </c>
      <c r="AI514" s="79">
        <v>0</v>
      </c>
      <c r="AJ514" s="79">
        <v>0</v>
      </c>
      <c r="AK514" s="79">
        <v>0</v>
      </c>
      <c r="AL514" s="79">
        <v>0</v>
      </c>
      <c r="AM514" s="79">
        <f t="shared" si="7"/>
        <v>0</v>
      </c>
      <c r="AP514" s="45"/>
    </row>
    <row r="515" spans="1:42" ht="33" customHeight="1">
      <c r="A515" s="54">
        <v>1735</v>
      </c>
      <c r="B515" s="55" t="s">
        <v>488</v>
      </c>
      <c r="C515" s="80" t="s">
        <v>682</v>
      </c>
      <c r="D515" s="79">
        <v>0</v>
      </c>
      <c r="E515" s="79">
        <v>0</v>
      </c>
      <c r="F515" s="79">
        <v>0</v>
      </c>
      <c r="G515" s="79">
        <v>0</v>
      </c>
      <c r="H515" s="79">
        <v>0</v>
      </c>
      <c r="I515" s="79">
        <v>0</v>
      </c>
      <c r="J515" s="79">
        <v>0</v>
      </c>
      <c r="K515" s="79">
        <v>0</v>
      </c>
      <c r="L515" s="79">
        <v>0</v>
      </c>
      <c r="M515" s="79">
        <v>0</v>
      </c>
      <c r="N515" s="79">
        <v>0</v>
      </c>
      <c r="O515" s="79">
        <v>0</v>
      </c>
      <c r="P515" s="79">
        <v>0</v>
      </c>
      <c r="Q515" s="79">
        <v>0</v>
      </c>
      <c r="R515" s="79">
        <v>0</v>
      </c>
      <c r="S515" s="79">
        <v>0</v>
      </c>
      <c r="T515" s="79">
        <v>0</v>
      </c>
      <c r="U515" s="79">
        <v>0</v>
      </c>
      <c r="V515" s="79">
        <v>0</v>
      </c>
      <c r="W515" s="79">
        <v>0</v>
      </c>
      <c r="X515" s="79">
        <v>0</v>
      </c>
      <c r="Y515" s="79">
        <v>0</v>
      </c>
      <c r="Z515" s="79">
        <v>0</v>
      </c>
      <c r="AA515" s="79">
        <v>0</v>
      </c>
      <c r="AB515" s="79">
        <v>0</v>
      </c>
      <c r="AC515" s="79">
        <v>0</v>
      </c>
      <c r="AD515" s="79">
        <v>0</v>
      </c>
      <c r="AE515" s="79">
        <v>0</v>
      </c>
      <c r="AF515" s="79">
        <v>0</v>
      </c>
      <c r="AG515" s="79">
        <v>0</v>
      </c>
      <c r="AH515" s="79">
        <v>0</v>
      </c>
      <c r="AI515" s="79">
        <v>0</v>
      </c>
      <c r="AJ515" s="79">
        <v>0</v>
      </c>
      <c r="AK515" s="79">
        <v>0</v>
      </c>
      <c r="AL515" s="79">
        <v>0</v>
      </c>
      <c r="AM515" s="79">
        <f t="shared" si="7"/>
        <v>0</v>
      </c>
      <c r="AP515" s="45"/>
    </row>
    <row r="516" spans="1:42" ht="33" customHeight="1">
      <c r="A516" s="54">
        <v>1736</v>
      </c>
      <c r="B516" s="55" t="s">
        <v>489</v>
      </c>
      <c r="C516" s="80" t="s">
        <v>682</v>
      </c>
      <c r="D516" s="79">
        <v>0</v>
      </c>
      <c r="E516" s="79">
        <v>0</v>
      </c>
      <c r="F516" s="79">
        <v>0</v>
      </c>
      <c r="G516" s="79">
        <v>0</v>
      </c>
      <c r="H516" s="79">
        <v>0</v>
      </c>
      <c r="I516" s="79">
        <v>0</v>
      </c>
      <c r="J516" s="79">
        <v>0</v>
      </c>
      <c r="K516" s="79">
        <v>0</v>
      </c>
      <c r="L516" s="79">
        <v>0</v>
      </c>
      <c r="M516" s="79">
        <v>0</v>
      </c>
      <c r="N516" s="79">
        <v>0</v>
      </c>
      <c r="O516" s="79">
        <v>0</v>
      </c>
      <c r="P516" s="79">
        <v>0</v>
      </c>
      <c r="Q516" s="79">
        <v>0</v>
      </c>
      <c r="R516" s="79">
        <v>0</v>
      </c>
      <c r="S516" s="79">
        <v>0</v>
      </c>
      <c r="T516" s="79">
        <v>0</v>
      </c>
      <c r="U516" s="79">
        <v>0</v>
      </c>
      <c r="V516" s="79">
        <v>0</v>
      </c>
      <c r="W516" s="79">
        <v>0</v>
      </c>
      <c r="X516" s="79">
        <v>0</v>
      </c>
      <c r="Y516" s="79">
        <v>0</v>
      </c>
      <c r="Z516" s="79">
        <v>0</v>
      </c>
      <c r="AA516" s="79">
        <v>0</v>
      </c>
      <c r="AB516" s="79">
        <v>0</v>
      </c>
      <c r="AC516" s="79">
        <v>0</v>
      </c>
      <c r="AD516" s="79">
        <v>0</v>
      </c>
      <c r="AE516" s="79">
        <v>0</v>
      </c>
      <c r="AF516" s="79">
        <v>0</v>
      </c>
      <c r="AG516" s="79">
        <v>0</v>
      </c>
      <c r="AH516" s="79">
        <v>0</v>
      </c>
      <c r="AI516" s="79">
        <v>0</v>
      </c>
      <c r="AJ516" s="79">
        <v>0</v>
      </c>
      <c r="AK516" s="79">
        <v>0</v>
      </c>
      <c r="AL516" s="79">
        <v>0</v>
      </c>
      <c r="AM516" s="79">
        <f t="shared" si="7"/>
        <v>0</v>
      </c>
      <c r="AP516" s="45"/>
    </row>
    <row r="517" spans="1:42" ht="33" customHeight="1">
      <c r="A517" s="54">
        <v>1737</v>
      </c>
      <c r="B517" s="55" t="s">
        <v>490</v>
      </c>
      <c r="C517" s="80" t="s">
        <v>682</v>
      </c>
      <c r="D517" s="79">
        <v>0</v>
      </c>
      <c r="E517" s="79">
        <v>0</v>
      </c>
      <c r="F517" s="79">
        <v>0</v>
      </c>
      <c r="G517" s="79">
        <v>0</v>
      </c>
      <c r="H517" s="79">
        <v>0</v>
      </c>
      <c r="I517" s="79">
        <v>0</v>
      </c>
      <c r="J517" s="79">
        <v>0</v>
      </c>
      <c r="K517" s="79">
        <v>0</v>
      </c>
      <c r="L517" s="79">
        <v>0</v>
      </c>
      <c r="M517" s="79">
        <v>0</v>
      </c>
      <c r="N517" s="79">
        <v>0</v>
      </c>
      <c r="O517" s="79">
        <v>0</v>
      </c>
      <c r="P517" s="79">
        <v>0</v>
      </c>
      <c r="Q517" s="79">
        <v>0</v>
      </c>
      <c r="R517" s="79">
        <v>0</v>
      </c>
      <c r="S517" s="79">
        <v>0</v>
      </c>
      <c r="T517" s="79">
        <v>0</v>
      </c>
      <c r="U517" s="79">
        <v>0</v>
      </c>
      <c r="V517" s="79">
        <v>0</v>
      </c>
      <c r="W517" s="79">
        <v>0</v>
      </c>
      <c r="X517" s="79">
        <v>0</v>
      </c>
      <c r="Y517" s="79">
        <v>0</v>
      </c>
      <c r="Z517" s="79">
        <v>0</v>
      </c>
      <c r="AA517" s="79">
        <v>0</v>
      </c>
      <c r="AB517" s="79">
        <v>0</v>
      </c>
      <c r="AC517" s="79">
        <v>0</v>
      </c>
      <c r="AD517" s="79">
        <v>0</v>
      </c>
      <c r="AE517" s="79">
        <v>0</v>
      </c>
      <c r="AF517" s="79">
        <v>0</v>
      </c>
      <c r="AG517" s="79">
        <v>0</v>
      </c>
      <c r="AH517" s="79">
        <v>0</v>
      </c>
      <c r="AI517" s="79">
        <v>0</v>
      </c>
      <c r="AJ517" s="79">
        <v>0</v>
      </c>
      <c r="AK517" s="79">
        <v>0</v>
      </c>
      <c r="AL517" s="79">
        <v>0</v>
      </c>
      <c r="AM517" s="79">
        <f t="shared" si="7"/>
        <v>0</v>
      </c>
      <c r="AP517" s="45"/>
    </row>
    <row r="518" spans="1:42" ht="33" customHeight="1">
      <c r="A518" s="54">
        <v>1738</v>
      </c>
      <c r="B518" s="55" t="s">
        <v>491</v>
      </c>
      <c r="C518" s="80" t="s">
        <v>682</v>
      </c>
      <c r="D518" s="79">
        <v>0</v>
      </c>
      <c r="E518" s="79">
        <v>0</v>
      </c>
      <c r="F518" s="79">
        <v>0</v>
      </c>
      <c r="G518" s="79">
        <v>0</v>
      </c>
      <c r="H518" s="79">
        <v>0</v>
      </c>
      <c r="I518" s="79">
        <v>0</v>
      </c>
      <c r="J518" s="79">
        <v>0</v>
      </c>
      <c r="K518" s="79">
        <v>0</v>
      </c>
      <c r="L518" s="79">
        <v>0</v>
      </c>
      <c r="M518" s="79">
        <v>0</v>
      </c>
      <c r="N518" s="79">
        <v>0</v>
      </c>
      <c r="O518" s="79">
        <v>0</v>
      </c>
      <c r="P518" s="79">
        <v>0</v>
      </c>
      <c r="Q518" s="79">
        <v>0</v>
      </c>
      <c r="R518" s="79">
        <v>0</v>
      </c>
      <c r="S518" s="79">
        <v>0</v>
      </c>
      <c r="T518" s="79">
        <v>0</v>
      </c>
      <c r="U518" s="79">
        <v>0</v>
      </c>
      <c r="V518" s="79">
        <v>0</v>
      </c>
      <c r="W518" s="79">
        <v>0</v>
      </c>
      <c r="X518" s="79">
        <v>0</v>
      </c>
      <c r="Y518" s="79">
        <v>0</v>
      </c>
      <c r="Z518" s="79">
        <v>0</v>
      </c>
      <c r="AA518" s="79">
        <v>0</v>
      </c>
      <c r="AB518" s="79">
        <v>0</v>
      </c>
      <c r="AC518" s="79">
        <v>0</v>
      </c>
      <c r="AD518" s="79">
        <v>0</v>
      </c>
      <c r="AE518" s="79">
        <v>0</v>
      </c>
      <c r="AF518" s="79">
        <v>0</v>
      </c>
      <c r="AG518" s="79">
        <v>0</v>
      </c>
      <c r="AH518" s="79">
        <v>0</v>
      </c>
      <c r="AI518" s="79">
        <v>0</v>
      </c>
      <c r="AJ518" s="79">
        <v>0</v>
      </c>
      <c r="AK518" s="79">
        <v>0</v>
      </c>
      <c r="AL518" s="79">
        <v>0</v>
      </c>
      <c r="AM518" s="79">
        <f t="shared" si="7"/>
        <v>0</v>
      </c>
      <c r="AP518" s="45"/>
    </row>
    <row r="519" spans="1:42" ht="33" customHeight="1">
      <c r="A519" s="54">
        <v>1739</v>
      </c>
      <c r="B519" s="55" t="s">
        <v>492</v>
      </c>
      <c r="C519" s="80" t="s">
        <v>682</v>
      </c>
      <c r="D519" s="79">
        <v>0</v>
      </c>
      <c r="E519" s="79">
        <v>0</v>
      </c>
      <c r="F519" s="79">
        <v>0</v>
      </c>
      <c r="G519" s="79">
        <v>0</v>
      </c>
      <c r="H519" s="79">
        <v>0</v>
      </c>
      <c r="I519" s="79">
        <v>0</v>
      </c>
      <c r="J519" s="79">
        <v>0</v>
      </c>
      <c r="K519" s="79">
        <v>0</v>
      </c>
      <c r="L519" s="79">
        <v>0</v>
      </c>
      <c r="M519" s="79">
        <v>0</v>
      </c>
      <c r="N519" s="79">
        <v>0</v>
      </c>
      <c r="O519" s="79">
        <v>0</v>
      </c>
      <c r="P519" s="79">
        <v>0</v>
      </c>
      <c r="Q519" s="79">
        <v>0</v>
      </c>
      <c r="R519" s="79">
        <v>0</v>
      </c>
      <c r="S519" s="79">
        <v>0</v>
      </c>
      <c r="T519" s="79">
        <v>0</v>
      </c>
      <c r="U519" s="79">
        <v>0</v>
      </c>
      <c r="V519" s="79">
        <v>0</v>
      </c>
      <c r="W519" s="79">
        <v>0</v>
      </c>
      <c r="X519" s="79">
        <v>0</v>
      </c>
      <c r="Y519" s="79">
        <v>0</v>
      </c>
      <c r="Z519" s="79">
        <v>0</v>
      </c>
      <c r="AA519" s="79">
        <v>0</v>
      </c>
      <c r="AB519" s="79">
        <v>0</v>
      </c>
      <c r="AC519" s="79">
        <v>0</v>
      </c>
      <c r="AD519" s="79">
        <v>0</v>
      </c>
      <c r="AE519" s="79">
        <v>0</v>
      </c>
      <c r="AF519" s="79">
        <v>0</v>
      </c>
      <c r="AG519" s="79">
        <v>0</v>
      </c>
      <c r="AH519" s="79">
        <v>0</v>
      </c>
      <c r="AI519" s="79">
        <v>0</v>
      </c>
      <c r="AJ519" s="79">
        <v>0</v>
      </c>
      <c r="AK519" s="79">
        <v>0</v>
      </c>
      <c r="AL519" s="79">
        <v>0</v>
      </c>
      <c r="AM519" s="79">
        <f t="shared" si="7"/>
        <v>0</v>
      </c>
      <c r="AP519" s="45"/>
    </row>
    <row r="520" spans="1:42" ht="33" customHeight="1">
      <c r="A520" s="54">
        <v>1740</v>
      </c>
      <c r="B520" s="55" t="s">
        <v>493</v>
      </c>
      <c r="C520" s="80" t="s">
        <v>682</v>
      </c>
      <c r="D520" s="79">
        <v>0</v>
      </c>
      <c r="E520" s="79">
        <v>0</v>
      </c>
      <c r="F520" s="79">
        <v>0</v>
      </c>
      <c r="G520" s="79">
        <v>0</v>
      </c>
      <c r="H520" s="79">
        <v>0</v>
      </c>
      <c r="I520" s="79">
        <v>0</v>
      </c>
      <c r="J520" s="79">
        <v>0</v>
      </c>
      <c r="K520" s="79">
        <v>0</v>
      </c>
      <c r="L520" s="79">
        <v>0</v>
      </c>
      <c r="M520" s="79">
        <v>0</v>
      </c>
      <c r="N520" s="79">
        <v>0</v>
      </c>
      <c r="O520" s="79">
        <v>0</v>
      </c>
      <c r="P520" s="79">
        <v>0</v>
      </c>
      <c r="Q520" s="79">
        <v>0</v>
      </c>
      <c r="R520" s="79">
        <v>0</v>
      </c>
      <c r="S520" s="79">
        <v>0</v>
      </c>
      <c r="T520" s="79">
        <v>0</v>
      </c>
      <c r="U520" s="79">
        <v>0</v>
      </c>
      <c r="V520" s="79">
        <v>0</v>
      </c>
      <c r="W520" s="79">
        <v>0</v>
      </c>
      <c r="X520" s="79">
        <v>0</v>
      </c>
      <c r="Y520" s="79">
        <v>0</v>
      </c>
      <c r="Z520" s="79">
        <v>0</v>
      </c>
      <c r="AA520" s="79">
        <v>0</v>
      </c>
      <c r="AB520" s="79">
        <v>0</v>
      </c>
      <c r="AC520" s="79">
        <v>0</v>
      </c>
      <c r="AD520" s="79">
        <v>0</v>
      </c>
      <c r="AE520" s="79">
        <v>0</v>
      </c>
      <c r="AF520" s="79">
        <v>0</v>
      </c>
      <c r="AG520" s="79">
        <v>0</v>
      </c>
      <c r="AH520" s="79">
        <v>0</v>
      </c>
      <c r="AI520" s="79">
        <v>0</v>
      </c>
      <c r="AJ520" s="79">
        <v>0</v>
      </c>
      <c r="AK520" s="79">
        <v>0</v>
      </c>
      <c r="AL520" s="79">
        <v>0</v>
      </c>
      <c r="AM520" s="79">
        <f t="shared" si="7"/>
        <v>0</v>
      </c>
      <c r="AP520" s="45"/>
    </row>
    <row r="521" spans="1:42" ht="33" customHeight="1">
      <c r="A521" s="54">
        <v>1741</v>
      </c>
      <c r="B521" s="55" t="s">
        <v>494</v>
      </c>
      <c r="C521" s="80" t="s">
        <v>682</v>
      </c>
      <c r="D521" s="79">
        <v>0</v>
      </c>
      <c r="E521" s="79">
        <v>0</v>
      </c>
      <c r="F521" s="79">
        <v>0</v>
      </c>
      <c r="G521" s="79">
        <v>0</v>
      </c>
      <c r="H521" s="79">
        <v>0</v>
      </c>
      <c r="I521" s="79">
        <v>0</v>
      </c>
      <c r="J521" s="79">
        <v>0</v>
      </c>
      <c r="K521" s="79">
        <v>0</v>
      </c>
      <c r="L521" s="79">
        <v>0</v>
      </c>
      <c r="M521" s="79">
        <v>0</v>
      </c>
      <c r="N521" s="79">
        <v>0</v>
      </c>
      <c r="O521" s="79">
        <v>0</v>
      </c>
      <c r="P521" s="79">
        <v>0</v>
      </c>
      <c r="Q521" s="79">
        <v>0</v>
      </c>
      <c r="R521" s="79">
        <v>0</v>
      </c>
      <c r="S521" s="79">
        <v>0</v>
      </c>
      <c r="T521" s="79">
        <v>0</v>
      </c>
      <c r="U521" s="79">
        <v>0</v>
      </c>
      <c r="V521" s="79">
        <v>0</v>
      </c>
      <c r="W521" s="79">
        <v>0</v>
      </c>
      <c r="X521" s="79">
        <v>0</v>
      </c>
      <c r="Y521" s="79">
        <v>0</v>
      </c>
      <c r="Z521" s="79">
        <v>0</v>
      </c>
      <c r="AA521" s="79">
        <v>0</v>
      </c>
      <c r="AB521" s="79">
        <v>0</v>
      </c>
      <c r="AC521" s="79">
        <v>0</v>
      </c>
      <c r="AD521" s="79">
        <v>0</v>
      </c>
      <c r="AE521" s="79">
        <v>0</v>
      </c>
      <c r="AF521" s="79">
        <v>0</v>
      </c>
      <c r="AG521" s="79">
        <v>0</v>
      </c>
      <c r="AH521" s="79">
        <v>0</v>
      </c>
      <c r="AI521" s="79">
        <v>0</v>
      </c>
      <c r="AJ521" s="79">
        <v>0</v>
      </c>
      <c r="AK521" s="79">
        <v>0</v>
      </c>
      <c r="AL521" s="79">
        <v>0</v>
      </c>
      <c r="AM521" s="79">
        <f t="shared" si="7"/>
        <v>0</v>
      </c>
      <c r="AP521" s="45"/>
    </row>
    <row r="522" spans="1:42" ht="33" customHeight="1">
      <c r="A522" s="54">
        <v>1742</v>
      </c>
      <c r="B522" s="55" t="s">
        <v>495</v>
      </c>
      <c r="C522" s="80" t="s">
        <v>682</v>
      </c>
      <c r="D522" s="79">
        <v>0</v>
      </c>
      <c r="E522" s="79">
        <v>0</v>
      </c>
      <c r="F522" s="79">
        <v>0</v>
      </c>
      <c r="G522" s="79">
        <v>0</v>
      </c>
      <c r="H522" s="79">
        <v>0</v>
      </c>
      <c r="I522" s="79">
        <v>0</v>
      </c>
      <c r="J522" s="79">
        <v>0</v>
      </c>
      <c r="K522" s="79">
        <v>0</v>
      </c>
      <c r="L522" s="79">
        <v>0</v>
      </c>
      <c r="M522" s="79">
        <v>0</v>
      </c>
      <c r="N522" s="79">
        <v>0</v>
      </c>
      <c r="O522" s="79">
        <v>0</v>
      </c>
      <c r="P522" s="79">
        <v>0</v>
      </c>
      <c r="Q522" s="79">
        <v>0</v>
      </c>
      <c r="R522" s="79">
        <v>0</v>
      </c>
      <c r="S522" s="79">
        <v>0</v>
      </c>
      <c r="T522" s="79">
        <v>0</v>
      </c>
      <c r="U522" s="79">
        <v>0</v>
      </c>
      <c r="V522" s="79">
        <v>0</v>
      </c>
      <c r="W522" s="79">
        <v>0</v>
      </c>
      <c r="X522" s="79">
        <v>0</v>
      </c>
      <c r="Y522" s="79">
        <v>0</v>
      </c>
      <c r="Z522" s="79">
        <v>0</v>
      </c>
      <c r="AA522" s="79">
        <v>0</v>
      </c>
      <c r="AB522" s="79">
        <v>0</v>
      </c>
      <c r="AC522" s="79">
        <v>0</v>
      </c>
      <c r="AD522" s="79">
        <v>0</v>
      </c>
      <c r="AE522" s="79">
        <v>0</v>
      </c>
      <c r="AF522" s="79">
        <v>0</v>
      </c>
      <c r="AG522" s="79">
        <v>0</v>
      </c>
      <c r="AH522" s="79">
        <v>0</v>
      </c>
      <c r="AI522" s="79">
        <v>0</v>
      </c>
      <c r="AJ522" s="79">
        <v>0</v>
      </c>
      <c r="AK522" s="79">
        <v>0</v>
      </c>
      <c r="AL522" s="79">
        <v>0</v>
      </c>
      <c r="AM522" s="79">
        <f t="shared" si="7"/>
        <v>0</v>
      </c>
      <c r="AP522" s="45"/>
    </row>
    <row r="523" spans="1:42" ht="33" customHeight="1">
      <c r="A523" s="54">
        <v>1743</v>
      </c>
      <c r="B523" s="55" t="s">
        <v>496</v>
      </c>
      <c r="C523" s="80" t="s">
        <v>682</v>
      </c>
      <c r="D523" s="79">
        <v>0</v>
      </c>
      <c r="E523" s="79">
        <v>0</v>
      </c>
      <c r="F523" s="79">
        <v>0</v>
      </c>
      <c r="G523" s="79">
        <v>0</v>
      </c>
      <c r="H523" s="79">
        <v>0</v>
      </c>
      <c r="I523" s="79">
        <v>0</v>
      </c>
      <c r="J523" s="79">
        <v>0</v>
      </c>
      <c r="K523" s="79">
        <v>0</v>
      </c>
      <c r="L523" s="79">
        <v>0</v>
      </c>
      <c r="M523" s="79">
        <v>0</v>
      </c>
      <c r="N523" s="79">
        <v>0</v>
      </c>
      <c r="O523" s="79">
        <v>0</v>
      </c>
      <c r="P523" s="79">
        <v>0</v>
      </c>
      <c r="Q523" s="79">
        <v>0</v>
      </c>
      <c r="R523" s="79">
        <v>0</v>
      </c>
      <c r="S523" s="79">
        <v>0</v>
      </c>
      <c r="T523" s="79">
        <v>0</v>
      </c>
      <c r="U523" s="79">
        <v>0</v>
      </c>
      <c r="V523" s="79">
        <v>0</v>
      </c>
      <c r="W523" s="79">
        <v>0</v>
      </c>
      <c r="X523" s="79">
        <v>0</v>
      </c>
      <c r="Y523" s="79">
        <v>0</v>
      </c>
      <c r="Z523" s="79">
        <v>0</v>
      </c>
      <c r="AA523" s="79">
        <v>0</v>
      </c>
      <c r="AB523" s="79">
        <v>0</v>
      </c>
      <c r="AC523" s="79">
        <v>0</v>
      </c>
      <c r="AD523" s="79">
        <v>0</v>
      </c>
      <c r="AE523" s="79">
        <v>0</v>
      </c>
      <c r="AF523" s="79">
        <v>0</v>
      </c>
      <c r="AG523" s="79">
        <v>0</v>
      </c>
      <c r="AH523" s="79">
        <v>0</v>
      </c>
      <c r="AI523" s="79">
        <v>0</v>
      </c>
      <c r="AJ523" s="79">
        <v>0</v>
      </c>
      <c r="AK523" s="79">
        <v>0</v>
      </c>
      <c r="AL523" s="79">
        <v>0</v>
      </c>
      <c r="AM523" s="79">
        <f t="shared" ref="AM523:AM586" si="8">SUM(D523:AL523)</f>
        <v>0</v>
      </c>
      <c r="AP523" s="45"/>
    </row>
    <row r="524" spans="1:42" ht="33" customHeight="1">
      <c r="A524" s="54">
        <v>1744</v>
      </c>
      <c r="B524" s="55" t="s">
        <v>497</v>
      </c>
      <c r="C524" s="80" t="s">
        <v>682</v>
      </c>
      <c r="D524" s="79">
        <v>0</v>
      </c>
      <c r="E524" s="79">
        <v>0</v>
      </c>
      <c r="F524" s="79">
        <v>0</v>
      </c>
      <c r="G524" s="79">
        <v>0</v>
      </c>
      <c r="H524" s="79">
        <v>0</v>
      </c>
      <c r="I524" s="79">
        <v>0</v>
      </c>
      <c r="J524" s="79">
        <v>0</v>
      </c>
      <c r="K524" s="79">
        <v>0</v>
      </c>
      <c r="L524" s="79">
        <v>0</v>
      </c>
      <c r="M524" s="79">
        <v>0</v>
      </c>
      <c r="N524" s="79">
        <v>0</v>
      </c>
      <c r="O524" s="79">
        <v>0</v>
      </c>
      <c r="P524" s="79">
        <v>0</v>
      </c>
      <c r="Q524" s="79">
        <v>0</v>
      </c>
      <c r="R524" s="79">
        <v>0</v>
      </c>
      <c r="S524" s="79">
        <v>0</v>
      </c>
      <c r="T524" s="79">
        <v>0</v>
      </c>
      <c r="U524" s="79">
        <v>0</v>
      </c>
      <c r="V524" s="79">
        <v>0</v>
      </c>
      <c r="W524" s="79">
        <v>0</v>
      </c>
      <c r="X524" s="79">
        <v>0</v>
      </c>
      <c r="Y524" s="79">
        <v>0</v>
      </c>
      <c r="Z524" s="79">
        <v>0</v>
      </c>
      <c r="AA524" s="79">
        <v>0</v>
      </c>
      <c r="AB524" s="79">
        <v>0</v>
      </c>
      <c r="AC524" s="79">
        <v>0</v>
      </c>
      <c r="AD524" s="79">
        <v>0</v>
      </c>
      <c r="AE524" s="79">
        <v>0</v>
      </c>
      <c r="AF524" s="79">
        <v>0</v>
      </c>
      <c r="AG524" s="79">
        <v>0</v>
      </c>
      <c r="AH524" s="79">
        <v>0</v>
      </c>
      <c r="AI524" s="79">
        <v>0</v>
      </c>
      <c r="AJ524" s="79">
        <v>0</v>
      </c>
      <c r="AK524" s="79">
        <v>0</v>
      </c>
      <c r="AL524" s="79">
        <v>0</v>
      </c>
      <c r="AM524" s="79">
        <f t="shared" si="8"/>
        <v>0</v>
      </c>
      <c r="AP524" s="45"/>
    </row>
    <row r="525" spans="1:42" ht="33" customHeight="1">
      <c r="A525" s="54">
        <v>1745</v>
      </c>
      <c r="B525" s="55" t="s">
        <v>498</v>
      </c>
      <c r="C525" s="80" t="s">
        <v>682</v>
      </c>
      <c r="D525" s="79">
        <v>0</v>
      </c>
      <c r="E525" s="79">
        <v>0</v>
      </c>
      <c r="F525" s="79">
        <v>0</v>
      </c>
      <c r="G525" s="79">
        <v>0</v>
      </c>
      <c r="H525" s="79">
        <v>0</v>
      </c>
      <c r="I525" s="79">
        <v>0</v>
      </c>
      <c r="J525" s="79">
        <v>0</v>
      </c>
      <c r="K525" s="79">
        <v>0</v>
      </c>
      <c r="L525" s="79">
        <v>0</v>
      </c>
      <c r="M525" s="79">
        <v>0</v>
      </c>
      <c r="N525" s="79">
        <v>0</v>
      </c>
      <c r="O525" s="79">
        <v>0</v>
      </c>
      <c r="P525" s="79">
        <v>0</v>
      </c>
      <c r="Q525" s="79">
        <v>0</v>
      </c>
      <c r="R525" s="79">
        <v>0</v>
      </c>
      <c r="S525" s="79">
        <v>0</v>
      </c>
      <c r="T525" s="79">
        <v>0</v>
      </c>
      <c r="U525" s="79">
        <v>0</v>
      </c>
      <c r="V525" s="79">
        <v>0</v>
      </c>
      <c r="W525" s="79">
        <v>0</v>
      </c>
      <c r="X525" s="79">
        <v>0</v>
      </c>
      <c r="Y525" s="79">
        <v>0</v>
      </c>
      <c r="Z525" s="79">
        <v>0</v>
      </c>
      <c r="AA525" s="79">
        <v>0</v>
      </c>
      <c r="AB525" s="79">
        <v>0</v>
      </c>
      <c r="AC525" s="79">
        <v>0</v>
      </c>
      <c r="AD525" s="79">
        <v>0</v>
      </c>
      <c r="AE525" s="79">
        <v>0</v>
      </c>
      <c r="AF525" s="79">
        <v>0</v>
      </c>
      <c r="AG525" s="79">
        <v>0</v>
      </c>
      <c r="AH525" s="79">
        <v>0</v>
      </c>
      <c r="AI525" s="79">
        <v>0</v>
      </c>
      <c r="AJ525" s="79">
        <v>0</v>
      </c>
      <c r="AK525" s="79">
        <v>0</v>
      </c>
      <c r="AL525" s="79">
        <v>0</v>
      </c>
      <c r="AM525" s="79">
        <f t="shared" si="8"/>
        <v>0</v>
      </c>
      <c r="AP525" s="45"/>
    </row>
    <row r="526" spans="1:42" ht="33" customHeight="1">
      <c r="A526" s="54">
        <v>1746</v>
      </c>
      <c r="B526" s="55" t="s">
        <v>499</v>
      </c>
      <c r="C526" s="80" t="s">
        <v>682</v>
      </c>
      <c r="D526" s="79">
        <v>0</v>
      </c>
      <c r="E526" s="79">
        <v>0</v>
      </c>
      <c r="F526" s="79">
        <v>0</v>
      </c>
      <c r="G526" s="79">
        <v>0</v>
      </c>
      <c r="H526" s="79">
        <v>0</v>
      </c>
      <c r="I526" s="79">
        <v>0</v>
      </c>
      <c r="J526" s="79">
        <v>0</v>
      </c>
      <c r="K526" s="79">
        <v>0</v>
      </c>
      <c r="L526" s="79">
        <v>0</v>
      </c>
      <c r="M526" s="79">
        <v>0</v>
      </c>
      <c r="N526" s="79">
        <v>0</v>
      </c>
      <c r="O526" s="79">
        <v>0</v>
      </c>
      <c r="P526" s="79">
        <v>0</v>
      </c>
      <c r="Q526" s="79">
        <v>0</v>
      </c>
      <c r="R526" s="79">
        <v>0</v>
      </c>
      <c r="S526" s="79">
        <v>0</v>
      </c>
      <c r="T526" s="79">
        <v>0</v>
      </c>
      <c r="U526" s="79">
        <v>0</v>
      </c>
      <c r="V526" s="79">
        <v>0</v>
      </c>
      <c r="W526" s="79">
        <v>0</v>
      </c>
      <c r="X526" s="79">
        <v>0</v>
      </c>
      <c r="Y526" s="79">
        <v>0</v>
      </c>
      <c r="Z526" s="79">
        <v>0</v>
      </c>
      <c r="AA526" s="79">
        <v>0</v>
      </c>
      <c r="AB526" s="79">
        <v>0</v>
      </c>
      <c r="AC526" s="79">
        <v>0</v>
      </c>
      <c r="AD526" s="79">
        <v>0</v>
      </c>
      <c r="AE526" s="79">
        <v>0</v>
      </c>
      <c r="AF526" s="79">
        <v>0</v>
      </c>
      <c r="AG526" s="79">
        <v>0</v>
      </c>
      <c r="AH526" s="79">
        <v>0</v>
      </c>
      <c r="AI526" s="79">
        <v>0</v>
      </c>
      <c r="AJ526" s="79">
        <v>0</v>
      </c>
      <c r="AK526" s="79">
        <v>0</v>
      </c>
      <c r="AL526" s="79">
        <v>0</v>
      </c>
      <c r="AM526" s="79">
        <f t="shared" si="8"/>
        <v>0</v>
      </c>
      <c r="AP526" s="45"/>
    </row>
    <row r="527" spans="1:42" ht="33" customHeight="1">
      <c r="A527" s="54">
        <v>1747</v>
      </c>
      <c r="B527" s="55" t="s">
        <v>1396</v>
      </c>
      <c r="C527" s="80" t="s">
        <v>682</v>
      </c>
      <c r="D527" s="79">
        <v>0</v>
      </c>
      <c r="E527" s="79">
        <v>0</v>
      </c>
      <c r="F527" s="79">
        <v>0</v>
      </c>
      <c r="G527" s="79">
        <v>0</v>
      </c>
      <c r="H527" s="79">
        <v>0</v>
      </c>
      <c r="I527" s="79">
        <v>0</v>
      </c>
      <c r="J527" s="79">
        <v>0</v>
      </c>
      <c r="K527" s="79">
        <v>0</v>
      </c>
      <c r="L527" s="79">
        <v>0</v>
      </c>
      <c r="M527" s="79">
        <v>0</v>
      </c>
      <c r="N527" s="79">
        <v>0</v>
      </c>
      <c r="O527" s="79">
        <v>0</v>
      </c>
      <c r="P527" s="79">
        <v>0</v>
      </c>
      <c r="Q527" s="79">
        <v>0</v>
      </c>
      <c r="R527" s="79">
        <v>0</v>
      </c>
      <c r="S527" s="79">
        <v>0</v>
      </c>
      <c r="T527" s="79">
        <v>0</v>
      </c>
      <c r="U527" s="79">
        <v>0</v>
      </c>
      <c r="V527" s="79">
        <v>0</v>
      </c>
      <c r="W527" s="79">
        <v>0</v>
      </c>
      <c r="X527" s="79">
        <v>0</v>
      </c>
      <c r="Y527" s="79">
        <v>0</v>
      </c>
      <c r="Z527" s="79">
        <v>0</v>
      </c>
      <c r="AA527" s="79">
        <v>0</v>
      </c>
      <c r="AB527" s="79">
        <v>0</v>
      </c>
      <c r="AC527" s="79">
        <v>0</v>
      </c>
      <c r="AD527" s="79">
        <v>0</v>
      </c>
      <c r="AE527" s="79">
        <v>0</v>
      </c>
      <c r="AF527" s="79">
        <v>0</v>
      </c>
      <c r="AG527" s="79">
        <v>0</v>
      </c>
      <c r="AH527" s="79">
        <v>0</v>
      </c>
      <c r="AI527" s="79">
        <v>0</v>
      </c>
      <c r="AJ527" s="79">
        <v>0</v>
      </c>
      <c r="AK527" s="79">
        <v>0</v>
      </c>
      <c r="AL527" s="79">
        <v>0</v>
      </c>
      <c r="AM527" s="79">
        <f t="shared" si="8"/>
        <v>0</v>
      </c>
      <c r="AP527" s="45"/>
    </row>
    <row r="528" spans="1:42" ht="33" customHeight="1">
      <c r="A528" s="54">
        <v>1748</v>
      </c>
      <c r="B528" s="55" t="s">
        <v>500</v>
      </c>
      <c r="C528" s="80" t="s">
        <v>682</v>
      </c>
      <c r="D528" s="79">
        <v>0</v>
      </c>
      <c r="E528" s="79">
        <v>0</v>
      </c>
      <c r="F528" s="79">
        <v>0</v>
      </c>
      <c r="G528" s="79">
        <v>0</v>
      </c>
      <c r="H528" s="79">
        <v>0</v>
      </c>
      <c r="I528" s="79">
        <v>0</v>
      </c>
      <c r="J528" s="79">
        <v>0</v>
      </c>
      <c r="K528" s="79">
        <v>0</v>
      </c>
      <c r="L528" s="79">
        <v>0</v>
      </c>
      <c r="M528" s="79">
        <v>0</v>
      </c>
      <c r="N528" s="79">
        <v>0</v>
      </c>
      <c r="O528" s="79">
        <v>0</v>
      </c>
      <c r="P528" s="79">
        <v>0</v>
      </c>
      <c r="Q528" s="79">
        <v>0</v>
      </c>
      <c r="R528" s="79">
        <v>0</v>
      </c>
      <c r="S528" s="79">
        <v>0</v>
      </c>
      <c r="T528" s="79">
        <v>0</v>
      </c>
      <c r="U528" s="79">
        <v>0</v>
      </c>
      <c r="V528" s="79">
        <v>0</v>
      </c>
      <c r="W528" s="79">
        <v>0</v>
      </c>
      <c r="X528" s="79">
        <v>0</v>
      </c>
      <c r="Y528" s="79">
        <v>0</v>
      </c>
      <c r="Z528" s="79">
        <v>0</v>
      </c>
      <c r="AA528" s="79">
        <v>0</v>
      </c>
      <c r="AB528" s="79">
        <v>0</v>
      </c>
      <c r="AC528" s="79">
        <v>0</v>
      </c>
      <c r="AD528" s="79">
        <v>0</v>
      </c>
      <c r="AE528" s="79">
        <v>0</v>
      </c>
      <c r="AF528" s="79">
        <v>0</v>
      </c>
      <c r="AG528" s="79">
        <v>0</v>
      </c>
      <c r="AH528" s="79">
        <v>0</v>
      </c>
      <c r="AI528" s="79">
        <v>0</v>
      </c>
      <c r="AJ528" s="79">
        <v>0</v>
      </c>
      <c r="AK528" s="79">
        <v>0</v>
      </c>
      <c r="AL528" s="79">
        <v>0</v>
      </c>
      <c r="AM528" s="79">
        <f t="shared" si="8"/>
        <v>0</v>
      </c>
      <c r="AP528" s="45"/>
    </row>
    <row r="529" spans="1:42" ht="33" customHeight="1">
      <c r="A529" s="54">
        <v>1749</v>
      </c>
      <c r="B529" s="55" t="s">
        <v>501</v>
      </c>
      <c r="C529" s="80" t="s">
        <v>682</v>
      </c>
      <c r="D529" s="79">
        <v>0</v>
      </c>
      <c r="E529" s="79">
        <v>0</v>
      </c>
      <c r="F529" s="79">
        <v>0</v>
      </c>
      <c r="G529" s="79">
        <v>0</v>
      </c>
      <c r="H529" s="79">
        <v>0</v>
      </c>
      <c r="I529" s="79">
        <v>0</v>
      </c>
      <c r="J529" s="79">
        <v>0</v>
      </c>
      <c r="K529" s="79">
        <v>0</v>
      </c>
      <c r="L529" s="79">
        <v>0</v>
      </c>
      <c r="M529" s="79">
        <v>0</v>
      </c>
      <c r="N529" s="79">
        <v>0</v>
      </c>
      <c r="O529" s="79">
        <v>0</v>
      </c>
      <c r="P529" s="79">
        <v>0</v>
      </c>
      <c r="Q529" s="79">
        <v>0</v>
      </c>
      <c r="R529" s="79">
        <v>0</v>
      </c>
      <c r="S529" s="79">
        <v>0</v>
      </c>
      <c r="T529" s="79">
        <v>0</v>
      </c>
      <c r="U529" s="79">
        <v>0</v>
      </c>
      <c r="V529" s="79">
        <v>0</v>
      </c>
      <c r="W529" s="79">
        <v>0</v>
      </c>
      <c r="X529" s="79">
        <v>0</v>
      </c>
      <c r="Y529" s="79">
        <v>0</v>
      </c>
      <c r="Z529" s="79">
        <v>0</v>
      </c>
      <c r="AA529" s="79">
        <v>0</v>
      </c>
      <c r="AB529" s="79">
        <v>0</v>
      </c>
      <c r="AC529" s="79">
        <v>0</v>
      </c>
      <c r="AD529" s="79">
        <v>0</v>
      </c>
      <c r="AE529" s="79">
        <v>0</v>
      </c>
      <c r="AF529" s="79">
        <v>0</v>
      </c>
      <c r="AG529" s="79">
        <v>0</v>
      </c>
      <c r="AH529" s="79">
        <v>0</v>
      </c>
      <c r="AI529" s="79">
        <v>0</v>
      </c>
      <c r="AJ529" s="79">
        <v>0</v>
      </c>
      <c r="AK529" s="79">
        <v>0</v>
      </c>
      <c r="AL529" s="79">
        <v>0</v>
      </c>
      <c r="AM529" s="79">
        <f t="shared" si="8"/>
        <v>0</v>
      </c>
      <c r="AP529" s="45"/>
    </row>
    <row r="530" spans="1:42" ht="33" customHeight="1">
      <c r="A530" s="54">
        <v>1750</v>
      </c>
      <c r="B530" s="55" t="s">
        <v>502</v>
      </c>
      <c r="C530" s="80" t="s">
        <v>682</v>
      </c>
      <c r="D530" s="79">
        <v>0</v>
      </c>
      <c r="E530" s="79">
        <v>0</v>
      </c>
      <c r="F530" s="79">
        <v>0</v>
      </c>
      <c r="G530" s="79">
        <v>0</v>
      </c>
      <c r="H530" s="79">
        <v>0</v>
      </c>
      <c r="I530" s="79">
        <v>0</v>
      </c>
      <c r="J530" s="79">
        <v>0</v>
      </c>
      <c r="K530" s="79">
        <v>0</v>
      </c>
      <c r="L530" s="79">
        <v>0</v>
      </c>
      <c r="M530" s="79">
        <v>0</v>
      </c>
      <c r="N530" s="79">
        <v>0</v>
      </c>
      <c r="O530" s="79">
        <v>0</v>
      </c>
      <c r="P530" s="79">
        <v>0</v>
      </c>
      <c r="Q530" s="79">
        <v>0</v>
      </c>
      <c r="R530" s="79">
        <v>0</v>
      </c>
      <c r="S530" s="79">
        <v>0</v>
      </c>
      <c r="T530" s="79">
        <v>0</v>
      </c>
      <c r="U530" s="79">
        <v>0</v>
      </c>
      <c r="V530" s="79">
        <v>0</v>
      </c>
      <c r="W530" s="79">
        <v>0</v>
      </c>
      <c r="X530" s="79">
        <v>0</v>
      </c>
      <c r="Y530" s="79">
        <v>0</v>
      </c>
      <c r="Z530" s="79">
        <v>0</v>
      </c>
      <c r="AA530" s="79">
        <v>0</v>
      </c>
      <c r="AB530" s="79">
        <v>0</v>
      </c>
      <c r="AC530" s="79">
        <v>0</v>
      </c>
      <c r="AD530" s="79">
        <v>0</v>
      </c>
      <c r="AE530" s="79">
        <v>0</v>
      </c>
      <c r="AF530" s="79">
        <v>0</v>
      </c>
      <c r="AG530" s="79">
        <v>0</v>
      </c>
      <c r="AH530" s="79">
        <v>0</v>
      </c>
      <c r="AI530" s="79">
        <v>0</v>
      </c>
      <c r="AJ530" s="79">
        <v>0</v>
      </c>
      <c r="AK530" s="79">
        <v>0</v>
      </c>
      <c r="AL530" s="79">
        <v>0</v>
      </c>
      <c r="AM530" s="79">
        <f t="shared" si="8"/>
        <v>0</v>
      </c>
      <c r="AP530" s="45"/>
    </row>
    <row r="531" spans="1:42" ht="33" customHeight="1">
      <c r="A531" s="54">
        <v>1751</v>
      </c>
      <c r="B531" s="55" t="s">
        <v>503</v>
      </c>
      <c r="C531" s="80" t="s">
        <v>682</v>
      </c>
      <c r="D531" s="79">
        <v>0</v>
      </c>
      <c r="E531" s="79">
        <v>0</v>
      </c>
      <c r="F531" s="79">
        <v>0</v>
      </c>
      <c r="G531" s="79">
        <v>0</v>
      </c>
      <c r="H531" s="79">
        <v>0</v>
      </c>
      <c r="I531" s="79">
        <v>0</v>
      </c>
      <c r="J531" s="79">
        <v>0</v>
      </c>
      <c r="K531" s="79">
        <v>0</v>
      </c>
      <c r="L531" s="79">
        <v>0</v>
      </c>
      <c r="M531" s="79">
        <v>0</v>
      </c>
      <c r="N531" s="79">
        <v>0</v>
      </c>
      <c r="O531" s="79">
        <v>0</v>
      </c>
      <c r="P531" s="79">
        <v>0</v>
      </c>
      <c r="Q531" s="79">
        <v>0</v>
      </c>
      <c r="R531" s="79">
        <v>0</v>
      </c>
      <c r="S531" s="79">
        <v>0</v>
      </c>
      <c r="T531" s="79">
        <v>0</v>
      </c>
      <c r="U531" s="79">
        <v>0</v>
      </c>
      <c r="V531" s="79">
        <v>0</v>
      </c>
      <c r="W531" s="79">
        <v>0</v>
      </c>
      <c r="X531" s="79">
        <v>0</v>
      </c>
      <c r="Y531" s="79">
        <v>0</v>
      </c>
      <c r="Z531" s="79">
        <v>0</v>
      </c>
      <c r="AA531" s="79">
        <v>0</v>
      </c>
      <c r="AB531" s="79">
        <v>0</v>
      </c>
      <c r="AC531" s="79">
        <v>0</v>
      </c>
      <c r="AD531" s="79">
        <v>0</v>
      </c>
      <c r="AE531" s="79">
        <v>0</v>
      </c>
      <c r="AF531" s="79">
        <v>0</v>
      </c>
      <c r="AG531" s="79">
        <v>0</v>
      </c>
      <c r="AH531" s="79">
        <v>0</v>
      </c>
      <c r="AI531" s="79">
        <v>0</v>
      </c>
      <c r="AJ531" s="79">
        <v>0</v>
      </c>
      <c r="AK531" s="79">
        <v>0</v>
      </c>
      <c r="AL531" s="79">
        <v>0</v>
      </c>
      <c r="AM531" s="79">
        <f t="shared" si="8"/>
        <v>0</v>
      </c>
      <c r="AP531" s="45"/>
    </row>
    <row r="532" spans="1:42" ht="33" customHeight="1">
      <c r="A532" s="54">
        <v>1752</v>
      </c>
      <c r="B532" s="55" t="s">
        <v>504</v>
      </c>
      <c r="C532" s="80" t="s">
        <v>682</v>
      </c>
      <c r="D532" s="79">
        <v>0</v>
      </c>
      <c r="E532" s="79">
        <v>0</v>
      </c>
      <c r="F532" s="79">
        <v>0</v>
      </c>
      <c r="G532" s="79">
        <v>0</v>
      </c>
      <c r="H532" s="79">
        <v>0</v>
      </c>
      <c r="I532" s="79">
        <v>0</v>
      </c>
      <c r="J532" s="79">
        <v>0</v>
      </c>
      <c r="K532" s="79">
        <v>0</v>
      </c>
      <c r="L532" s="79">
        <v>0</v>
      </c>
      <c r="M532" s="79">
        <v>0</v>
      </c>
      <c r="N532" s="79">
        <v>0</v>
      </c>
      <c r="O532" s="79">
        <v>0</v>
      </c>
      <c r="P532" s="79">
        <v>0</v>
      </c>
      <c r="Q532" s="79">
        <v>0</v>
      </c>
      <c r="R532" s="79">
        <v>0</v>
      </c>
      <c r="S532" s="79">
        <v>0</v>
      </c>
      <c r="T532" s="79">
        <v>0</v>
      </c>
      <c r="U532" s="79">
        <v>0</v>
      </c>
      <c r="V532" s="79">
        <v>0</v>
      </c>
      <c r="W532" s="79">
        <v>0</v>
      </c>
      <c r="X532" s="79">
        <v>0</v>
      </c>
      <c r="Y532" s="79">
        <v>0</v>
      </c>
      <c r="Z532" s="79">
        <v>0</v>
      </c>
      <c r="AA532" s="79">
        <v>0</v>
      </c>
      <c r="AB532" s="79">
        <v>0</v>
      </c>
      <c r="AC532" s="79">
        <v>0</v>
      </c>
      <c r="AD532" s="79">
        <v>0</v>
      </c>
      <c r="AE532" s="79">
        <v>0</v>
      </c>
      <c r="AF532" s="79">
        <v>0</v>
      </c>
      <c r="AG532" s="79">
        <v>0</v>
      </c>
      <c r="AH532" s="79">
        <v>0</v>
      </c>
      <c r="AI532" s="79">
        <v>0</v>
      </c>
      <c r="AJ532" s="79">
        <v>0</v>
      </c>
      <c r="AK532" s="79">
        <v>0</v>
      </c>
      <c r="AL532" s="79">
        <v>0</v>
      </c>
      <c r="AM532" s="79">
        <f t="shared" si="8"/>
        <v>0</v>
      </c>
      <c r="AP532" s="45"/>
    </row>
    <row r="533" spans="1:42" ht="33" customHeight="1">
      <c r="A533" s="54">
        <v>1753</v>
      </c>
      <c r="B533" s="55" t="s">
        <v>505</v>
      </c>
      <c r="C533" s="80" t="s">
        <v>682</v>
      </c>
      <c r="D533" s="79">
        <v>0</v>
      </c>
      <c r="E533" s="79">
        <v>0</v>
      </c>
      <c r="F533" s="79">
        <v>0</v>
      </c>
      <c r="G533" s="79">
        <v>0</v>
      </c>
      <c r="H533" s="79">
        <v>0</v>
      </c>
      <c r="I533" s="79">
        <v>0</v>
      </c>
      <c r="J533" s="79">
        <v>0</v>
      </c>
      <c r="K533" s="79">
        <v>0</v>
      </c>
      <c r="L533" s="79">
        <v>0</v>
      </c>
      <c r="M533" s="79">
        <v>0</v>
      </c>
      <c r="N533" s="79">
        <v>0</v>
      </c>
      <c r="O533" s="79">
        <v>0</v>
      </c>
      <c r="P533" s="79">
        <v>0</v>
      </c>
      <c r="Q533" s="79">
        <v>0</v>
      </c>
      <c r="R533" s="79">
        <v>0</v>
      </c>
      <c r="S533" s="79">
        <v>0</v>
      </c>
      <c r="T533" s="79">
        <v>0</v>
      </c>
      <c r="U533" s="79">
        <v>0</v>
      </c>
      <c r="V533" s="79">
        <v>0</v>
      </c>
      <c r="W533" s="79">
        <v>0</v>
      </c>
      <c r="X533" s="79">
        <v>0</v>
      </c>
      <c r="Y533" s="79">
        <v>0</v>
      </c>
      <c r="Z533" s="79">
        <v>0</v>
      </c>
      <c r="AA533" s="79">
        <v>0</v>
      </c>
      <c r="AB533" s="79">
        <v>0</v>
      </c>
      <c r="AC533" s="79">
        <v>0</v>
      </c>
      <c r="AD533" s="79">
        <v>0</v>
      </c>
      <c r="AE533" s="79">
        <v>0</v>
      </c>
      <c r="AF533" s="79">
        <v>0</v>
      </c>
      <c r="AG533" s="79">
        <v>0</v>
      </c>
      <c r="AH533" s="79">
        <v>0</v>
      </c>
      <c r="AI533" s="79">
        <v>0</v>
      </c>
      <c r="AJ533" s="79">
        <v>0</v>
      </c>
      <c r="AK533" s="79">
        <v>0</v>
      </c>
      <c r="AL533" s="79">
        <v>0</v>
      </c>
      <c r="AM533" s="79">
        <f t="shared" si="8"/>
        <v>0</v>
      </c>
      <c r="AP533" s="45"/>
    </row>
    <row r="534" spans="1:42" ht="33" customHeight="1">
      <c r="A534" s="54">
        <v>1754</v>
      </c>
      <c r="B534" s="55" t="s">
        <v>506</v>
      </c>
      <c r="C534" s="80" t="s">
        <v>682</v>
      </c>
      <c r="D534" s="79">
        <v>0</v>
      </c>
      <c r="E534" s="79">
        <v>0</v>
      </c>
      <c r="F534" s="79">
        <v>0</v>
      </c>
      <c r="G534" s="79">
        <v>0</v>
      </c>
      <c r="H534" s="79">
        <v>0</v>
      </c>
      <c r="I534" s="79">
        <v>0</v>
      </c>
      <c r="J534" s="79">
        <v>0</v>
      </c>
      <c r="K534" s="79">
        <v>0</v>
      </c>
      <c r="L534" s="79">
        <v>0</v>
      </c>
      <c r="M534" s="79">
        <v>0</v>
      </c>
      <c r="N534" s="79">
        <v>0</v>
      </c>
      <c r="O534" s="79">
        <v>0</v>
      </c>
      <c r="P534" s="79">
        <v>0</v>
      </c>
      <c r="Q534" s="79">
        <v>0</v>
      </c>
      <c r="R534" s="79">
        <v>0</v>
      </c>
      <c r="S534" s="79">
        <v>0</v>
      </c>
      <c r="T534" s="79">
        <v>0</v>
      </c>
      <c r="U534" s="79">
        <v>0</v>
      </c>
      <c r="V534" s="79">
        <v>0</v>
      </c>
      <c r="W534" s="79">
        <v>0</v>
      </c>
      <c r="X534" s="79">
        <v>0</v>
      </c>
      <c r="Y534" s="79">
        <v>0</v>
      </c>
      <c r="Z534" s="79">
        <v>0</v>
      </c>
      <c r="AA534" s="79">
        <v>0</v>
      </c>
      <c r="AB534" s="79">
        <v>0</v>
      </c>
      <c r="AC534" s="79">
        <v>0</v>
      </c>
      <c r="AD534" s="79">
        <v>0</v>
      </c>
      <c r="AE534" s="79">
        <v>0</v>
      </c>
      <c r="AF534" s="79">
        <v>0</v>
      </c>
      <c r="AG534" s="79">
        <v>0</v>
      </c>
      <c r="AH534" s="79">
        <v>0</v>
      </c>
      <c r="AI534" s="79">
        <v>0</v>
      </c>
      <c r="AJ534" s="79">
        <v>0</v>
      </c>
      <c r="AK534" s="79">
        <v>0</v>
      </c>
      <c r="AL534" s="79">
        <v>0</v>
      </c>
      <c r="AM534" s="79">
        <f t="shared" si="8"/>
        <v>0</v>
      </c>
      <c r="AP534" s="45"/>
    </row>
    <row r="535" spans="1:42" ht="33" customHeight="1">
      <c r="A535" s="54">
        <v>1755</v>
      </c>
      <c r="B535" s="55" t="s">
        <v>507</v>
      </c>
      <c r="C535" s="80" t="s">
        <v>682</v>
      </c>
      <c r="D535" s="79">
        <v>0</v>
      </c>
      <c r="E535" s="79">
        <v>0</v>
      </c>
      <c r="F535" s="79">
        <v>0</v>
      </c>
      <c r="G535" s="79">
        <v>0</v>
      </c>
      <c r="H535" s="79">
        <v>0</v>
      </c>
      <c r="I535" s="79">
        <v>0</v>
      </c>
      <c r="J535" s="79">
        <v>0</v>
      </c>
      <c r="K535" s="79">
        <v>0</v>
      </c>
      <c r="L535" s="79">
        <v>0</v>
      </c>
      <c r="M535" s="79">
        <v>0</v>
      </c>
      <c r="N535" s="79">
        <v>0</v>
      </c>
      <c r="O535" s="79">
        <v>0</v>
      </c>
      <c r="P535" s="79">
        <v>0</v>
      </c>
      <c r="Q535" s="79">
        <v>0</v>
      </c>
      <c r="R535" s="79">
        <v>0</v>
      </c>
      <c r="S535" s="79">
        <v>0</v>
      </c>
      <c r="T535" s="79">
        <v>0</v>
      </c>
      <c r="U535" s="79">
        <v>0</v>
      </c>
      <c r="V535" s="79">
        <v>0</v>
      </c>
      <c r="W535" s="79">
        <v>0</v>
      </c>
      <c r="X535" s="79">
        <v>0</v>
      </c>
      <c r="Y535" s="79">
        <v>0</v>
      </c>
      <c r="Z535" s="79">
        <v>0</v>
      </c>
      <c r="AA535" s="79">
        <v>0</v>
      </c>
      <c r="AB535" s="79">
        <v>0</v>
      </c>
      <c r="AC535" s="79">
        <v>0</v>
      </c>
      <c r="AD535" s="79">
        <v>0</v>
      </c>
      <c r="AE535" s="79">
        <v>0</v>
      </c>
      <c r="AF535" s="79">
        <v>0</v>
      </c>
      <c r="AG535" s="79">
        <v>0</v>
      </c>
      <c r="AH535" s="79">
        <v>0</v>
      </c>
      <c r="AI535" s="79">
        <v>0</v>
      </c>
      <c r="AJ535" s="79">
        <v>0</v>
      </c>
      <c r="AK535" s="79">
        <v>0</v>
      </c>
      <c r="AL535" s="79">
        <v>0</v>
      </c>
      <c r="AM535" s="79">
        <f t="shared" si="8"/>
        <v>0</v>
      </c>
      <c r="AP535" s="45"/>
    </row>
    <row r="536" spans="1:42" ht="33" customHeight="1">
      <c r="A536" s="54">
        <v>1756</v>
      </c>
      <c r="B536" s="55" t="s">
        <v>508</v>
      </c>
      <c r="C536" s="80" t="s">
        <v>682</v>
      </c>
      <c r="D536" s="79">
        <v>0</v>
      </c>
      <c r="E536" s="79">
        <v>0</v>
      </c>
      <c r="F536" s="79">
        <v>0</v>
      </c>
      <c r="G536" s="79">
        <v>0</v>
      </c>
      <c r="H536" s="79">
        <v>0</v>
      </c>
      <c r="I536" s="79">
        <v>0</v>
      </c>
      <c r="J536" s="79">
        <v>0</v>
      </c>
      <c r="K536" s="79">
        <v>0</v>
      </c>
      <c r="L536" s="79">
        <v>0</v>
      </c>
      <c r="M536" s="79">
        <v>0</v>
      </c>
      <c r="N536" s="79">
        <v>0</v>
      </c>
      <c r="O536" s="79">
        <v>0</v>
      </c>
      <c r="P536" s="79">
        <v>0</v>
      </c>
      <c r="Q536" s="79">
        <v>0</v>
      </c>
      <c r="R536" s="79">
        <v>0</v>
      </c>
      <c r="S536" s="79">
        <v>0</v>
      </c>
      <c r="T536" s="79">
        <v>0</v>
      </c>
      <c r="U536" s="79">
        <v>0</v>
      </c>
      <c r="V536" s="79">
        <v>0</v>
      </c>
      <c r="W536" s="79">
        <v>0</v>
      </c>
      <c r="X536" s="79">
        <v>0</v>
      </c>
      <c r="Y536" s="79">
        <v>0</v>
      </c>
      <c r="Z536" s="79">
        <v>0</v>
      </c>
      <c r="AA536" s="79">
        <v>0</v>
      </c>
      <c r="AB536" s="79">
        <v>0</v>
      </c>
      <c r="AC536" s="79">
        <v>0</v>
      </c>
      <c r="AD536" s="79">
        <v>0</v>
      </c>
      <c r="AE536" s="79">
        <v>0</v>
      </c>
      <c r="AF536" s="79">
        <v>0</v>
      </c>
      <c r="AG536" s="79">
        <v>0</v>
      </c>
      <c r="AH536" s="79">
        <v>0</v>
      </c>
      <c r="AI536" s="79">
        <v>0</v>
      </c>
      <c r="AJ536" s="79">
        <v>0</v>
      </c>
      <c r="AK536" s="79">
        <v>0</v>
      </c>
      <c r="AL536" s="79">
        <v>0</v>
      </c>
      <c r="AM536" s="79">
        <f t="shared" si="8"/>
        <v>0</v>
      </c>
      <c r="AP536" s="45"/>
    </row>
    <row r="537" spans="1:42" ht="33" customHeight="1">
      <c r="A537" s="54">
        <v>1801</v>
      </c>
      <c r="B537" s="55" t="s">
        <v>509</v>
      </c>
      <c r="C537" s="80" t="s">
        <v>682</v>
      </c>
      <c r="D537" s="79">
        <v>0</v>
      </c>
      <c r="E537" s="79">
        <v>0</v>
      </c>
      <c r="F537" s="79">
        <v>0</v>
      </c>
      <c r="G537" s="79">
        <v>0</v>
      </c>
      <c r="H537" s="79">
        <v>0</v>
      </c>
      <c r="I537" s="79">
        <v>0</v>
      </c>
      <c r="J537" s="79">
        <v>0</v>
      </c>
      <c r="K537" s="79">
        <v>0</v>
      </c>
      <c r="L537" s="79">
        <v>0</v>
      </c>
      <c r="M537" s="79">
        <v>0</v>
      </c>
      <c r="N537" s="79">
        <v>0</v>
      </c>
      <c r="O537" s="79">
        <v>0</v>
      </c>
      <c r="P537" s="79">
        <v>0</v>
      </c>
      <c r="Q537" s="79">
        <v>0</v>
      </c>
      <c r="R537" s="79">
        <v>0</v>
      </c>
      <c r="S537" s="79">
        <v>0</v>
      </c>
      <c r="T537" s="79">
        <v>0</v>
      </c>
      <c r="U537" s="79">
        <v>0</v>
      </c>
      <c r="V537" s="79">
        <v>0</v>
      </c>
      <c r="W537" s="79">
        <v>0</v>
      </c>
      <c r="X537" s="79">
        <v>0</v>
      </c>
      <c r="Y537" s="79">
        <v>0</v>
      </c>
      <c r="Z537" s="79">
        <v>0</v>
      </c>
      <c r="AA537" s="79">
        <v>0</v>
      </c>
      <c r="AB537" s="79">
        <v>0</v>
      </c>
      <c r="AC537" s="79">
        <v>0</v>
      </c>
      <c r="AD537" s="79">
        <v>0</v>
      </c>
      <c r="AE537" s="79">
        <v>0</v>
      </c>
      <c r="AF537" s="79">
        <v>0</v>
      </c>
      <c r="AG537" s="79">
        <v>0</v>
      </c>
      <c r="AH537" s="79">
        <v>0</v>
      </c>
      <c r="AI537" s="79">
        <v>0</v>
      </c>
      <c r="AJ537" s="79">
        <v>0</v>
      </c>
      <c r="AK537" s="79">
        <v>0</v>
      </c>
      <c r="AL537" s="79">
        <v>0</v>
      </c>
      <c r="AM537" s="79">
        <f t="shared" si="8"/>
        <v>0</v>
      </c>
      <c r="AP537" s="45"/>
    </row>
    <row r="538" spans="1:42" ht="33" customHeight="1">
      <c r="A538" s="54">
        <v>1802</v>
      </c>
      <c r="B538" s="55" t="s">
        <v>491</v>
      </c>
      <c r="C538" s="80" t="s">
        <v>682</v>
      </c>
      <c r="D538" s="79">
        <v>0</v>
      </c>
      <c r="E538" s="79">
        <v>0</v>
      </c>
      <c r="F538" s="79">
        <v>0</v>
      </c>
      <c r="G538" s="79">
        <v>0</v>
      </c>
      <c r="H538" s="79">
        <v>0</v>
      </c>
      <c r="I538" s="79">
        <v>0</v>
      </c>
      <c r="J538" s="79">
        <v>0</v>
      </c>
      <c r="K538" s="79">
        <v>0</v>
      </c>
      <c r="L538" s="79">
        <v>0</v>
      </c>
      <c r="M538" s="79">
        <v>0</v>
      </c>
      <c r="N538" s="79">
        <v>0</v>
      </c>
      <c r="O538" s="79">
        <v>0</v>
      </c>
      <c r="P538" s="79">
        <v>0</v>
      </c>
      <c r="Q538" s="79">
        <v>0</v>
      </c>
      <c r="R538" s="79">
        <v>0</v>
      </c>
      <c r="S538" s="79">
        <v>0</v>
      </c>
      <c r="T538" s="79">
        <v>0</v>
      </c>
      <c r="U538" s="79">
        <v>0</v>
      </c>
      <c r="V538" s="79">
        <v>0</v>
      </c>
      <c r="W538" s="79">
        <v>0</v>
      </c>
      <c r="X538" s="79">
        <v>0</v>
      </c>
      <c r="Y538" s="79">
        <v>0</v>
      </c>
      <c r="Z538" s="79">
        <v>0</v>
      </c>
      <c r="AA538" s="79">
        <v>0</v>
      </c>
      <c r="AB538" s="79">
        <v>0</v>
      </c>
      <c r="AC538" s="79">
        <v>0</v>
      </c>
      <c r="AD538" s="79">
        <v>0</v>
      </c>
      <c r="AE538" s="79">
        <v>0</v>
      </c>
      <c r="AF538" s="79">
        <v>0</v>
      </c>
      <c r="AG538" s="79">
        <v>0</v>
      </c>
      <c r="AH538" s="79">
        <v>0</v>
      </c>
      <c r="AI538" s="79">
        <v>0</v>
      </c>
      <c r="AJ538" s="79">
        <v>0</v>
      </c>
      <c r="AK538" s="79">
        <v>0</v>
      </c>
      <c r="AL538" s="79">
        <v>0</v>
      </c>
      <c r="AM538" s="79">
        <f t="shared" si="8"/>
        <v>0</v>
      </c>
      <c r="AP538" s="45"/>
    </row>
    <row r="539" spans="1:42" ht="33" customHeight="1">
      <c r="A539" s="54">
        <v>1803</v>
      </c>
      <c r="B539" s="55" t="s">
        <v>510</v>
      </c>
      <c r="C539" s="80" t="s">
        <v>682</v>
      </c>
      <c r="D539" s="79">
        <v>0</v>
      </c>
      <c r="E539" s="79">
        <v>0</v>
      </c>
      <c r="F539" s="79">
        <v>0</v>
      </c>
      <c r="G539" s="79">
        <v>0</v>
      </c>
      <c r="H539" s="79">
        <v>0</v>
      </c>
      <c r="I539" s="79">
        <v>0</v>
      </c>
      <c r="J539" s="79">
        <v>0</v>
      </c>
      <c r="K539" s="79">
        <v>0</v>
      </c>
      <c r="L539" s="79">
        <v>0</v>
      </c>
      <c r="M539" s="79">
        <v>0</v>
      </c>
      <c r="N539" s="79">
        <v>0</v>
      </c>
      <c r="O539" s="79">
        <v>0</v>
      </c>
      <c r="P539" s="79">
        <v>0</v>
      </c>
      <c r="Q539" s="79">
        <v>0</v>
      </c>
      <c r="R539" s="79">
        <v>0</v>
      </c>
      <c r="S539" s="79">
        <v>0</v>
      </c>
      <c r="T539" s="79">
        <v>0</v>
      </c>
      <c r="U539" s="79">
        <v>0</v>
      </c>
      <c r="V539" s="79">
        <v>0</v>
      </c>
      <c r="W539" s="79">
        <v>0</v>
      </c>
      <c r="X539" s="79">
        <v>0</v>
      </c>
      <c r="Y539" s="79">
        <v>0</v>
      </c>
      <c r="Z539" s="79">
        <v>0</v>
      </c>
      <c r="AA539" s="79">
        <v>0</v>
      </c>
      <c r="AB539" s="79">
        <v>0</v>
      </c>
      <c r="AC539" s="79">
        <v>0</v>
      </c>
      <c r="AD539" s="79">
        <v>0</v>
      </c>
      <c r="AE539" s="79">
        <v>0</v>
      </c>
      <c r="AF539" s="79">
        <v>0</v>
      </c>
      <c r="AG539" s="79">
        <v>0</v>
      </c>
      <c r="AH539" s="79">
        <v>0</v>
      </c>
      <c r="AI539" s="79">
        <v>0</v>
      </c>
      <c r="AJ539" s="79">
        <v>0</v>
      </c>
      <c r="AK539" s="79">
        <v>0</v>
      </c>
      <c r="AL539" s="79">
        <v>0</v>
      </c>
      <c r="AM539" s="79">
        <f t="shared" si="8"/>
        <v>0</v>
      </c>
      <c r="AP539" s="45"/>
    </row>
    <row r="540" spans="1:42" ht="33" customHeight="1">
      <c r="A540" s="54">
        <v>1805</v>
      </c>
      <c r="B540" s="55" t="s">
        <v>511</v>
      </c>
      <c r="C540" s="80" t="s">
        <v>682</v>
      </c>
      <c r="D540" s="79">
        <v>0</v>
      </c>
      <c r="E540" s="79">
        <v>0</v>
      </c>
      <c r="F540" s="79">
        <v>0</v>
      </c>
      <c r="G540" s="79">
        <v>0</v>
      </c>
      <c r="H540" s="79">
        <v>0</v>
      </c>
      <c r="I540" s="79">
        <v>0</v>
      </c>
      <c r="J540" s="79">
        <v>0</v>
      </c>
      <c r="K540" s="79">
        <v>0</v>
      </c>
      <c r="L540" s="79">
        <v>0</v>
      </c>
      <c r="M540" s="79">
        <v>0</v>
      </c>
      <c r="N540" s="79">
        <v>0</v>
      </c>
      <c r="O540" s="79">
        <v>0</v>
      </c>
      <c r="P540" s="79">
        <v>0</v>
      </c>
      <c r="Q540" s="79">
        <v>0</v>
      </c>
      <c r="R540" s="79">
        <v>0</v>
      </c>
      <c r="S540" s="79">
        <v>0</v>
      </c>
      <c r="T540" s="79">
        <v>0</v>
      </c>
      <c r="U540" s="79">
        <v>0</v>
      </c>
      <c r="V540" s="79">
        <v>0</v>
      </c>
      <c r="W540" s="79">
        <v>0</v>
      </c>
      <c r="X540" s="79">
        <v>0</v>
      </c>
      <c r="Y540" s="79">
        <v>0</v>
      </c>
      <c r="Z540" s="79">
        <v>0</v>
      </c>
      <c r="AA540" s="79">
        <v>0</v>
      </c>
      <c r="AB540" s="79">
        <v>0</v>
      </c>
      <c r="AC540" s="79">
        <v>0</v>
      </c>
      <c r="AD540" s="79">
        <v>0</v>
      </c>
      <c r="AE540" s="79">
        <v>0</v>
      </c>
      <c r="AF540" s="79">
        <v>0</v>
      </c>
      <c r="AG540" s="79">
        <v>0</v>
      </c>
      <c r="AH540" s="79">
        <v>0</v>
      </c>
      <c r="AI540" s="79">
        <v>0</v>
      </c>
      <c r="AJ540" s="79">
        <v>0</v>
      </c>
      <c r="AK540" s="79">
        <v>0</v>
      </c>
      <c r="AL540" s="79">
        <v>0</v>
      </c>
      <c r="AM540" s="79">
        <f t="shared" si="8"/>
        <v>0</v>
      </c>
      <c r="AP540" s="45"/>
    </row>
    <row r="541" spans="1:42" ht="33" customHeight="1">
      <c r="A541" s="54">
        <v>1806</v>
      </c>
      <c r="B541" s="55" t="s">
        <v>512</v>
      </c>
      <c r="C541" s="80" t="s">
        <v>682</v>
      </c>
      <c r="D541" s="79">
        <v>0</v>
      </c>
      <c r="E541" s="79">
        <v>0</v>
      </c>
      <c r="F541" s="79">
        <v>0</v>
      </c>
      <c r="G541" s="79">
        <v>0</v>
      </c>
      <c r="H541" s="79">
        <v>0</v>
      </c>
      <c r="I541" s="79">
        <v>0</v>
      </c>
      <c r="J541" s="79">
        <v>0</v>
      </c>
      <c r="K541" s="79">
        <v>0</v>
      </c>
      <c r="L541" s="79">
        <v>0</v>
      </c>
      <c r="M541" s="79">
        <v>0</v>
      </c>
      <c r="N541" s="79">
        <v>0</v>
      </c>
      <c r="O541" s="79">
        <v>0</v>
      </c>
      <c r="P541" s="79">
        <v>0</v>
      </c>
      <c r="Q541" s="79">
        <v>0</v>
      </c>
      <c r="R541" s="79">
        <v>0</v>
      </c>
      <c r="S541" s="79">
        <v>0</v>
      </c>
      <c r="T541" s="79">
        <v>0</v>
      </c>
      <c r="U541" s="79">
        <v>0</v>
      </c>
      <c r="V541" s="79">
        <v>0</v>
      </c>
      <c r="W541" s="79">
        <v>0</v>
      </c>
      <c r="X541" s="79">
        <v>0</v>
      </c>
      <c r="Y541" s="79">
        <v>0</v>
      </c>
      <c r="Z541" s="79">
        <v>0</v>
      </c>
      <c r="AA541" s="79">
        <v>0</v>
      </c>
      <c r="AB541" s="79">
        <v>0</v>
      </c>
      <c r="AC541" s="79">
        <v>0</v>
      </c>
      <c r="AD541" s="79">
        <v>0</v>
      </c>
      <c r="AE541" s="79">
        <v>0</v>
      </c>
      <c r="AF541" s="79">
        <v>0</v>
      </c>
      <c r="AG541" s="79">
        <v>0</v>
      </c>
      <c r="AH541" s="79">
        <v>0</v>
      </c>
      <c r="AI541" s="79">
        <v>0</v>
      </c>
      <c r="AJ541" s="79">
        <v>0</v>
      </c>
      <c r="AK541" s="79">
        <v>0</v>
      </c>
      <c r="AL541" s="79">
        <v>0</v>
      </c>
      <c r="AM541" s="79">
        <f t="shared" si="8"/>
        <v>0</v>
      </c>
      <c r="AP541" s="45"/>
    </row>
    <row r="542" spans="1:42" ht="33" customHeight="1">
      <c r="A542" s="54">
        <v>1807</v>
      </c>
      <c r="B542" s="55" t="s">
        <v>513</v>
      </c>
      <c r="C542" s="80" t="s">
        <v>682</v>
      </c>
      <c r="D542" s="79">
        <v>0</v>
      </c>
      <c r="E542" s="79">
        <v>0</v>
      </c>
      <c r="F542" s="79">
        <v>0</v>
      </c>
      <c r="G542" s="79">
        <v>0</v>
      </c>
      <c r="H542" s="79">
        <v>0</v>
      </c>
      <c r="I542" s="79">
        <v>0</v>
      </c>
      <c r="J542" s="79">
        <v>0</v>
      </c>
      <c r="K542" s="79">
        <v>0</v>
      </c>
      <c r="L542" s="79">
        <v>0</v>
      </c>
      <c r="M542" s="79">
        <v>0</v>
      </c>
      <c r="N542" s="79">
        <v>0</v>
      </c>
      <c r="O542" s="79">
        <v>0</v>
      </c>
      <c r="P542" s="79">
        <v>0</v>
      </c>
      <c r="Q542" s="79">
        <v>0</v>
      </c>
      <c r="R542" s="79">
        <v>0</v>
      </c>
      <c r="S542" s="79">
        <v>0</v>
      </c>
      <c r="T542" s="79">
        <v>0</v>
      </c>
      <c r="U542" s="79">
        <v>0</v>
      </c>
      <c r="V542" s="79">
        <v>0</v>
      </c>
      <c r="W542" s="79">
        <v>0</v>
      </c>
      <c r="X542" s="79">
        <v>0</v>
      </c>
      <c r="Y542" s="79">
        <v>0</v>
      </c>
      <c r="Z542" s="79">
        <v>0</v>
      </c>
      <c r="AA542" s="79">
        <v>0</v>
      </c>
      <c r="AB542" s="79">
        <v>0</v>
      </c>
      <c r="AC542" s="79">
        <v>0</v>
      </c>
      <c r="AD542" s="79">
        <v>0</v>
      </c>
      <c r="AE542" s="79">
        <v>0</v>
      </c>
      <c r="AF542" s="79">
        <v>0</v>
      </c>
      <c r="AG542" s="79">
        <v>0</v>
      </c>
      <c r="AH542" s="79">
        <v>0</v>
      </c>
      <c r="AI542" s="79">
        <v>0</v>
      </c>
      <c r="AJ542" s="79">
        <v>0</v>
      </c>
      <c r="AK542" s="79">
        <v>0</v>
      </c>
      <c r="AL542" s="79">
        <v>0</v>
      </c>
      <c r="AM542" s="79">
        <f t="shared" si="8"/>
        <v>0</v>
      </c>
      <c r="AP542" s="45"/>
    </row>
    <row r="543" spans="1:42" ht="33" customHeight="1">
      <c r="A543" s="54">
        <v>1808</v>
      </c>
      <c r="B543" s="55" t="s">
        <v>514</v>
      </c>
      <c r="C543" s="80" t="s">
        <v>682</v>
      </c>
      <c r="D543" s="79">
        <v>0</v>
      </c>
      <c r="E543" s="79">
        <v>0</v>
      </c>
      <c r="F543" s="79">
        <v>0</v>
      </c>
      <c r="G543" s="79">
        <v>0</v>
      </c>
      <c r="H543" s="79">
        <v>0</v>
      </c>
      <c r="I543" s="79">
        <v>0</v>
      </c>
      <c r="J543" s="79">
        <v>0</v>
      </c>
      <c r="K543" s="79">
        <v>0</v>
      </c>
      <c r="L543" s="79">
        <v>0</v>
      </c>
      <c r="M543" s="79">
        <v>0</v>
      </c>
      <c r="N543" s="79">
        <v>0</v>
      </c>
      <c r="O543" s="79">
        <v>0</v>
      </c>
      <c r="P543" s="79">
        <v>0</v>
      </c>
      <c r="Q543" s="79">
        <v>0</v>
      </c>
      <c r="R543" s="79">
        <v>0</v>
      </c>
      <c r="S543" s="79">
        <v>0</v>
      </c>
      <c r="T543" s="79">
        <v>0</v>
      </c>
      <c r="U543" s="79">
        <v>0</v>
      </c>
      <c r="V543" s="79">
        <v>0</v>
      </c>
      <c r="W543" s="79">
        <v>0</v>
      </c>
      <c r="X543" s="79">
        <v>0</v>
      </c>
      <c r="Y543" s="79">
        <v>0</v>
      </c>
      <c r="Z543" s="79">
        <v>0</v>
      </c>
      <c r="AA543" s="79">
        <v>0</v>
      </c>
      <c r="AB543" s="79">
        <v>0</v>
      </c>
      <c r="AC543" s="79">
        <v>0</v>
      </c>
      <c r="AD543" s="79">
        <v>0</v>
      </c>
      <c r="AE543" s="79">
        <v>0</v>
      </c>
      <c r="AF543" s="79">
        <v>0</v>
      </c>
      <c r="AG543" s="79">
        <v>0</v>
      </c>
      <c r="AH543" s="79">
        <v>0</v>
      </c>
      <c r="AI543" s="79">
        <v>0</v>
      </c>
      <c r="AJ543" s="79">
        <v>0</v>
      </c>
      <c r="AK543" s="79">
        <v>0</v>
      </c>
      <c r="AL543" s="79">
        <v>0</v>
      </c>
      <c r="AM543" s="79">
        <f t="shared" si="8"/>
        <v>0</v>
      </c>
      <c r="AP543" s="45"/>
    </row>
    <row r="544" spans="1:42" ht="33" customHeight="1">
      <c r="A544" s="54">
        <v>1809</v>
      </c>
      <c r="B544" s="55" t="s">
        <v>515</v>
      </c>
      <c r="C544" s="80" t="s">
        <v>682</v>
      </c>
      <c r="D544" s="79">
        <v>0</v>
      </c>
      <c r="E544" s="79">
        <v>0</v>
      </c>
      <c r="F544" s="79">
        <v>0</v>
      </c>
      <c r="G544" s="79">
        <v>0</v>
      </c>
      <c r="H544" s="79">
        <v>0</v>
      </c>
      <c r="I544" s="79">
        <v>0</v>
      </c>
      <c r="J544" s="79">
        <v>0</v>
      </c>
      <c r="K544" s="79">
        <v>0</v>
      </c>
      <c r="L544" s="79">
        <v>0</v>
      </c>
      <c r="M544" s="79">
        <v>0</v>
      </c>
      <c r="N544" s="79">
        <v>0</v>
      </c>
      <c r="O544" s="79">
        <v>0</v>
      </c>
      <c r="P544" s="79">
        <v>0</v>
      </c>
      <c r="Q544" s="79">
        <v>0</v>
      </c>
      <c r="R544" s="79">
        <v>0</v>
      </c>
      <c r="S544" s="79">
        <v>0</v>
      </c>
      <c r="T544" s="79">
        <v>0</v>
      </c>
      <c r="U544" s="79">
        <v>0</v>
      </c>
      <c r="V544" s="79">
        <v>0</v>
      </c>
      <c r="W544" s="79">
        <v>0</v>
      </c>
      <c r="X544" s="79">
        <v>0</v>
      </c>
      <c r="Y544" s="79">
        <v>0</v>
      </c>
      <c r="Z544" s="79">
        <v>0</v>
      </c>
      <c r="AA544" s="79">
        <v>0</v>
      </c>
      <c r="AB544" s="79">
        <v>0</v>
      </c>
      <c r="AC544" s="79">
        <v>0</v>
      </c>
      <c r="AD544" s="79">
        <v>0</v>
      </c>
      <c r="AE544" s="79">
        <v>0</v>
      </c>
      <c r="AF544" s="79">
        <v>0</v>
      </c>
      <c r="AG544" s="79">
        <v>0</v>
      </c>
      <c r="AH544" s="79">
        <v>0</v>
      </c>
      <c r="AI544" s="79">
        <v>0</v>
      </c>
      <c r="AJ544" s="79">
        <v>0</v>
      </c>
      <c r="AK544" s="79">
        <v>0</v>
      </c>
      <c r="AL544" s="79">
        <v>0</v>
      </c>
      <c r="AM544" s="79">
        <f t="shared" si="8"/>
        <v>0</v>
      </c>
      <c r="AP544" s="45"/>
    </row>
    <row r="545" spans="1:42" ht="33" customHeight="1">
      <c r="A545" s="54">
        <v>1810</v>
      </c>
      <c r="B545" s="55" t="s">
        <v>516</v>
      </c>
      <c r="C545" s="80" t="s">
        <v>682</v>
      </c>
      <c r="D545" s="79">
        <v>0</v>
      </c>
      <c r="E545" s="79">
        <v>0</v>
      </c>
      <c r="F545" s="79">
        <v>0</v>
      </c>
      <c r="G545" s="79">
        <v>0</v>
      </c>
      <c r="H545" s="79">
        <v>0</v>
      </c>
      <c r="I545" s="79">
        <v>0</v>
      </c>
      <c r="J545" s="79">
        <v>0</v>
      </c>
      <c r="K545" s="79">
        <v>0</v>
      </c>
      <c r="L545" s="79">
        <v>0</v>
      </c>
      <c r="M545" s="79">
        <v>0</v>
      </c>
      <c r="N545" s="79">
        <v>0</v>
      </c>
      <c r="O545" s="79">
        <v>0</v>
      </c>
      <c r="P545" s="79">
        <v>0</v>
      </c>
      <c r="Q545" s="79">
        <v>0</v>
      </c>
      <c r="R545" s="79">
        <v>0</v>
      </c>
      <c r="S545" s="79">
        <v>0</v>
      </c>
      <c r="T545" s="79">
        <v>0</v>
      </c>
      <c r="U545" s="79">
        <v>0</v>
      </c>
      <c r="V545" s="79">
        <v>0</v>
      </c>
      <c r="W545" s="79">
        <v>0</v>
      </c>
      <c r="X545" s="79">
        <v>0</v>
      </c>
      <c r="Y545" s="79">
        <v>0</v>
      </c>
      <c r="Z545" s="79">
        <v>0</v>
      </c>
      <c r="AA545" s="79">
        <v>0</v>
      </c>
      <c r="AB545" s="79">
        <v>0</v>
      </c>
      <c r="AC545" s="79">
        <v>0</v>
      </c>
      <c r="AD545" s="79">
        <v>0</v>
      </c>
      <c r="AE545" s="79">
        <v>0</v>
      </c>
      <c r="AF545" s="79">
        <v>0</v>
      </c>
      <c r="AG545" s="79">
        <v>0</v>
      </c>
      <c r="AH545" s="79">
        <v>0</v>
      </c>
      <c r="AI545" s="79">
        <v>0</v>
      </c>
      <c r="AJ545" s="79">
        <v>0</v>
      </c>
      <c r="AK545" s="79">
        <v>0</v>
      </c>
      <c r="AL545" s="79">
        <v>0</v>
      </c>
      <c r="AM545" s="79">
        <f t="shared" si="8"/>
        <v>0</v>
      </c>
      <c r="AP545" s="45"/>
    </row>
    <row r="546" spans="1:42" ht="33" customHeight="1">
      <c r="A546" s="54">
        <v>1811</v>
      </c>
      <c r="B546" s="55" t="s">
        <v>517</v>
      </c>
      <c r="C546" s="80" t="s">
        <v>682</v>
      </c>
      <c r="D546" s="79">
        <v>0</v>
      </c>
      <c r="E546" s="79">
        <v>0</v>
      </c>
      <c r="F546" s="79">
        <v>0</v>
      </c>
      <c r="G546" s="79">
        <v>0</v>
      </c>
      <c r="H546" s="79">
        <v>0</v>
      </c>
      <c r="I546" s="79">
        <v>0</v>
      </c>
      <c r="J546" s="79">
        <v>0</v>
      </c>
      <c r="K546" s="79">
        <v>0</v>
      </c>
      <c r="L546" s="79">
        <v>0</v>
      </c>
      <c r="M546" s="79">
        <v>0</v>
      </c>
      <c r="N546" s="79">
        <v>0</v>
      </c>
      <c r="O546" s="79">
        <v>0</v>
      </c>
      <c r="P546" s="79">
        <v>0</v>
      </c>
      <c r="Q546" s="79">
        <v>0</v>
      </c>
      <c r="R546" s="79">
        <v>0</v>
      </c>
      <c r="S546" s="79">
        <v>0</v>
      </c>
      <c r="T546" s="79">
        <v>0</v>
      </c>
      <c r="U546" s="79">
        <v>0</v>
      </c>
      <c r="V546" s="79">
        <v>0</v>
      </c>
      <c r="W546" s="79">
        <v>0</v>
      </c>
      <c r="X546" s="79">
        <v>0</v>
      </c>
      <c r="Y546" s="79">
        <v>0</v>
      </c>
      <c r="Z546" s="79">
        <v>0</v>
      </c>
      <c r="AA546" s="79">
        <v>0</v>
      </c>
      <c r="AB546" s="79">
        <v>0</v>
      </c>
      <c r="AC546" s="79">
        <v>0</v>
      </c>
      <c r="AD546" s="79">
        <v>0</v>
      </c>
      <c r="AE546" s="79">
        <v>0</v>
      </c>
      <c r="AF546" s="79">
        <v>0</v>
      </c>
      <c r="AG546" s="79">
        <v>0</v>
      </c>
      <c r="AH546" s="79">
        <v>0</v>
      </c>
      <c r="AI546" s="79">
        <v>0</v>
      </c>
      <c r="AJ546" s="79">
        <v>0</v>
      </c>
      <c r="AK546" s="79">
        <v>0</v>
      </c>
      <c r="AL546" s="79">
        <v>0</v>
      </c>
      <c r="AM546" s="79">
        <f t="shared" si="8"/>
        <v>0</v>
      </c>
      <c r="AP546" s="45"/>
    </row>
    <row r="547" spans="1:42" ht="33" customHeight="1">
      <c r="A547" s="54">
        <v>1812</v>
      </c>
      <c r="B547" s="55" t="s">
        <v>518</v>
      </c>
      <c r="C547" s="80" t="s">
        <v>682</v>
      </c>
      <c r="D547" s="79">
        <v>0</v>
      </c>
      <c r="E547" s="79">
        <v>0</v>
      </c>
      <c r="F547" s="79">
        <v>0</v>
      </c>
      <c r="G547" s="79">
        <v>0</v>
      </c>
      <c r="H547" s="79">
        <v>0</v>
      </c>
      <c r="I547" s="79">
        <v>0</v>
      </c>
      <c r="J547" s="79">
        <v>0</v>
      </c>
      <c r="K547" s="79">
        <v>0</v>
      </c>
      <c r="L547" s="79">
        <v>0</v>
      </c>
      <c r="M547" s="79">
        <v>0</v>
      </c>
      <c r="N547" s="79">
        <v>0</v>
      </c>
      <c r="O547" s="79">
        <v>0</v>
      </c>
      <c r="P547" s="79">
        <v>0</v>
      </c>
      <c r="Q547" s="79">
        <v>0</v>
      </c>
      <c r="R547" s="79">
        <v>0</v>
      </c>
      <c r="S547" s="79">
        <v>0</v>
      </c>
      <c r="T547" s="79">
        <v>0</v>
      </c>
      <c r="U547" s="79">
        <v>0</v>
      </c>
      <c r="V547" s="79">
        <v>0</v>
      </c>
      <c r="W547" s="79">
        <v>0</v>
      </c>
      <c r="X547" s="79">
        <v>0</v>
      </c>
      <c r="Y547" s="79">
        <v>0</v>
      </c>
      <c r="Z547" s="79">
        <v>0</v>
      </c>
      <c r="AA547" s="79">
        <v>0</v>
      </c>
      <c r="AB547" s="79">
        <v>0</v>
      </c>
      <c r="AC547" s="79">
        <v>0</v>
      </c>
      <c r="AD547" s="79">
        <v>0</v>
      </c>
      <c r="AE547" s="79">
        <v>0</v>
      </c>
      <c r="AF547" s="79">
        <v>0</v>
      </c>
      <c r="AG547" s="79">
        <v>0</v>
      </c>
      <c r="AH547" s="79">
        <v>0</v>
      </c>
      <c r="AI547" s="79">
        <v>0</v>
      </c>
      <c r="AJ547" s="79">
        <v>0</v>
      </c>
      <c r="AK547" s="79">
        <v>0</v>
      </c>
      <c r="AL547" s="79">
        <v>0</v>
      </c>
      <c r="AM547" s="79">
        <f t="shared" si="8"/>
        <v>0</v>
      </c>
      <c r="AP547" s="45"/>
    </row>
    <row r="548" spans="1:42" ht="33" customHeight="1">
      <c r="A548" s="54">
        <v>1813</v>
      </c>
      <c r="B548" s="55" t="s">
        <v>519</v>
      </c>
      <c r="C548" s="80" t="s">
        <v>682</v>
      </c>
      <c r="D548" s="79">
        <v>0</v>
      </c>
      <c r="E548" s="79">
        <v>0</v>
      </c>
      <c r="F548" s="79">
        <v>0</v>
      </c>
      <c r="G548" s="79">
        <v>0</v>
      </c>
      <c r="H548" s="79">
        <v>0</v>
      </c>
      <c r="I548" s="79">
        <v>0</v>
      </c>
      <c r="J548" s="79">
        <v>0</v>
      </c>
      <c r="K548" s="79">
        <v>0</v>
      </c>
      <c r="L548" s="79">
        <v>0</v>
      </c>
      <c r="M548" s="79">
        <v>0</v>
      </c>
      <c r="N548" s="79">
        <v>0</v>
      </c>
      <c r="O548" s="79">
        <v>0</v>
      </c>
      <c r="P548" s="79">
        <v>0</v>
      </c>
      <c r="Q548" s="79">
        <v>0</v>
      </c>
      <c r="R548" s="79">
        <v>0</v>
      </c>
      <c r="S548" s="79">
        <v>0</v>
      </c>
      <c r="T548" s="79">
        <v>0</v>
      </c>
      <c r="U548" s="79">
        <v>0</v>
      </c>
      <c r="V548" s="79">
        <v>0</v>
      </c>
      <c r="W548" s="79">
        <v>0</v>
      </c>
      <c r="X548" s="79">
        <v>0</v>
      </c>
      <c r="Y548" s="79">
        <v>0</v>
      </c>
      <c r="Z548" s="79">
        <v>0</v>
      </c>
      <c r="AA548" s="79">
        <v>0</v>
      </c>
      <c r="AB548" s="79">
        <v>0</v>
      </c>
      <c r="AC548" s="79">
        <v>0</v>
      </c>
      <c r="AD548" s="79">
        <v>0</v>
      </c>
      <c r="AE548" s="79">
        <v>0</v>
      </c>
      <c r="AF548" s="79">
        <v>0</v>
      </c>
      <c r="AG548" s="79">
        <v>0</v>
      </c>
      <c r="AH548" s="79">
        <v>0</v>
      </c>
      <c r="AI548" s="79">
        <v>0</v>
      </c>
      <c r="AJ548" s="79">
        <v>0</v>
      </c>
      <c r="AK548" s="79">
        <v>0</v>
      </c>
      <c r="AL548" s="79">
        <v>0</v>
      </c>
      <c r="AM548" s="79">
        <f t="shared" si="8"/>
        <v>0</v>
      </c>
      <c r="AP548" s="45"/>
    </row>
    <row r="549" spans="1:42" ht="33" customHeight="1">
      <c r="A549" s="54">
        <v>1814</v>
      </c>
      <c r="B549" s="55" t="s">
        <v>520</v>
      </c>
      <c r="C549" s="80" t="s">
        <v>682</v>
      </c>
      <c r="D549" s="79">
        <v>0</v>
      </c>
      <c r="E549" s="79">
        <v>0</v>
      </c>
      <c r="F549" s="79">
        <v>0</v>
      </c>
      <c r="G549" s="79">
        <v>0</v>
      </c>
      <c r="H549" s="79">
        <v>0</v>
      </c>
      <c r="I549" s="79">
        <v>0</v>
      </c>
      <c r="J549" s="79">
        <v>0</v>
      </c>
      <c r="K549" s="79">
        <v>0</v>
      </c>
      <c r="L549" s="79">
        <v>0</v>
      </c>
      <c r="M549" s="79">
        <v>0</v>
      </c>
      <c r="N549" s="79">
        <v>0</v>
      </c>
      <c r="O549" s="79">
        <v>0</v>
      </c>
      <c r="P549" s="79">
        <v>0</v>
      </c>
      <c r="Q549" s="79">
        <v>0</v>
      </c>
      <c r="R549" s="79">
        <v>0</v>
      </c>
      <c r="S549" s="79">
        <v>0</v>
      </c>
      <c r="T549" s="79">
        <v>0</v>
      </c>
      <c r="U549" s="79">
        <v>0</v>
      </c>
      <c r="V549" s="79">
        <v>0</v>
      </c>
      <c r="W549" s="79">
        <v>0</v>
      </c>
      <c r="X549" s="79">
        <v>0</v>
      </c>
      <c r="Y549" s="79">
        <v>0</v>
      </c>
      <c r="Z549" s="79">
        <v>0</v>
      </c>
      <c r="AA549" s="79">
        <v>0</v>
      </c>
      <c r="AB549" s="79">
        <v>0</v>
      </c>
      <c r="AC549" s="79">
        <v>0</v>
      </c>
      <c r="AD549" s="79">
        <v>0</v>
      </c>
      <c r="AE549" s="79">
        <v>0</v>
      </c>
      <c r="AF549" s="79">
        <v>0</v>
      </c>
      <c r="AG549" s="79">
        <v>0</v>
      </c>
      <c r="AH549" s="79">
        <v>0</v>
      </c>
      <c r="AI549" s="79">
        <v>0</v>
      </c>
      <c r="AJ549" s="79">
        <v>0</v>
      </c>
      <c r="AK549" s="79">
        <v>0</v>
      </c>
      <c r="AL549" s="79">
        <v>0</v>
      </c>
      <c r="AM549" s="79">
        <f t="shared" si="8"/>
        <v>0</v>
      </c>
      <c r="AP549" s="45"/>
    </row>
    <row r="550" spans="1:42" ht="33" customHeight="1">
      <c r="A550" s="54">
        <v>1815</v>
      </c>
      <c r="B550" s="55" t="s">
        <v>502</v>
      </c>
      <c r="C550" s="80" t="s">
        <v>682</v>
      </c>
      <c r="D550" s="79">
        <v>0</v>
      </c>
      <c r="E550" s="79">
        <v>0</v>
      </c>
      <c r="F550" s="79">
        <v>0</v>
      </c>
      <c r="G550" s="79">
        <v>0</v>
      </c>
      <c r="H550" s="79">
        <v>0</v>
      </c>
      <c r="I550" s="79">
        <v>0</v>
      </c>
      <c r="J550" s="79">
        <v>0</v>
      </c>
      <c r="K550" s="79">
        <v>0</v>
      </c>
      <c r="L550" s="79">
        <v>0</v>
      </c>
      <c r="M550" s="79">
        <v>0</v>
      </c>
      <c r="N550" s="79">
        <v>0</v>
      </c>
      <c r="O550" s="79">
        <v>0</v>
      </c>
      <c r="P550" s="79">
        <v>0</v>
      </c>
      <c r="Q550" s="79">
        <v>0</v>
      </c>
      <c r="R550" s="79">
        <v>0</v>
      </c>
      <c r="S550" s="79">
        <v>0</v>
      </c>
      <c r="T550" s="79">
        <v>0</v>
      </c>
      <c r="U550" s="79">
        <v>0</v>
      </c>
      <c r="V550" s="79">
        <v>0</v>
      </c>
      <c r="W550" s="79">
        <v>0</v>
      </c>
      <c r="X550" s="79">
        <v>0</v>
      </c>
      <c r="Y550" s="79">
        <v>0</v>
      </c>
      <c r="Z550" s="79">
        <v>0</v>
      </c>
      <c r="AA550" s="79">
        <v>0</v>
      </c>
      <c r="AB550" s="79">
        <v>0</v>
      </c>
      <c r="AC550" s="79">
        <v>0</v>
      </c>
      <c r="AD550" s="79">
        <v>0</v>
      </c>
      <c r="AE550" s="79">
        <v>0</v>
      </c>
      <c r="AF550" s="79">
        <v>0</v>
      </c>
      <c r="AG550" s="79">
        <v>0</v>
      </c>
      <c r="AH550" s="79">
        <v>0</v>
      </c>
      <c r="AI550" s="79">
        <v>0</v>
      </c>
      <c r="AJ550" s="79">
        <v>0</v>
      </c>
      <c r="AK550" s="79">
        <v>0</v>
      </c>
      <c r="AL550" s="79">
        <v>0</v>
      </c>
      <c r="AM550" s="79">
        <f t="shared" si="8"/>
        <v>0</v>
      </c>
      <c r="AP550" s="45"/>
    </row>
    <row r="551" spans="1:42" ht="33" customHeight="1">
      <c r="A551" s="54">
        <v>1816</v>
      </c>
      <c r="B551" s="55" t="s">
        <v>521</v>
      </c>
      <c r="C551" s="80" t="s">
        <v>682</v>
      </c>
      <c r="D551" s="79">
        <v>0</v>
      </c>
      <c r="E551" s="79">
        <v>0</v>
      </c>
      <c r="F551" s="79">
        <v>0</v>
      </c>
      <c r="G551" s="79">
        <v>0</v>
      </c>
      <c r="H551" s="79">
        <v>0</v>
      </c>
      <c r="I551" s="79">
        <v>0</v>
      </c>
      <c r="J551" s="79">
        <v>0</v>
      </c>
      <c r="K551" s="79">
        <v>0</v>
      </c>
      <c r="L551" s="79">
        <v>0</v>
      </c>
      <c r="M551" s="79">
        <v>0</v>
      </c>
      <c r="N551" s="79">
        <v>0</v>
      </c>
      <c r="O551" s="79">
        <v>0</v>
      </c>
      <c r="P551" s="79">
        <v>0</v>
      </c>
      <c r="Q551" s="79">
        <v>0</v>
      </c>
      <c r="R551" s="79">
        <v>0</v>
      </c>
      <c r="S551" s="79">
        <v>0</v>
      </c>
      <c r="T551" s="79">
        <v>0</v>
      </c>
      <c r="U551" s="79">
        <v>0</v>
      </c>
      <c r="V551" s="79">
        <v>0</v>
      </c>
      <c r="W551" s="79">
        <v>0</v>
      </c>
      <c r="X551" s="79">
        <v>0</v>
      </c>
      <c r="Y551" s="79">
        <v>0</v>
      </c>
      <c r="Z551" s="79">
        <v>0</v>
      </c>
      <c r="AA551" s="79">
        <v>0</v>
      </c>
      <c r="AB551" s="79">
        <v>0</v>
      </c>
      <c r="AC551" s="79">
        <v>0</v>
      </c>
      <c r="AD551" s="79">
        <v>0</v>
      </c>
      <c r="AE551" s="79">
        <v>0</v>
      </c>
      <c r="AF551" s="79">
        <v>0</v>
      </c>
      <c r="AG551" s="79">
        <v>0</v>
      </c>
      <c r="AH551" s="79">
        <v>0</v>
      </c>
      <c r="AI551" s="79">
        <v>0</v>
      </c>
      <c r="AJ551" s="79">
        <v>0</v>
      </c>
      <c r="AK551" s="79">
        <v>0</v>
      </c>
      <c r="AL551" s="79">
        <v>0</v>
      </c>
      <c r="AM551" s="79">
        <f t="shared" si="8"/>
        <v>0</v>
      </c>
      <c r="AP551" s="45"/>
    </row>
    <row r="552" spans="1:42" ht="33" customHeight="1">
      <c r="A552" s="54">
        <v>1817</v>
      </c>
      <c r="B552" s="55" t="s">
        <v>522</v>
      </c>
      <c r="C552" s="80" t="s">
        <v>682</v>
      </c>
      <c r="D552" s="79">
        <v>0</v>
      </c>
      <c r="E552" s="79">
        <v>0</v>
      </c>
      <c r="F552" s="79">
        <v>0</v>
      </c>
      <c r="G552" s="79">
        <v>0</v>
      </c>
      <c r="H552" s="79">
        <v>0</v>
      </c>
      <c r="I552" s="79">
        <v>0</v>
      </c>
      <c r="J552" s="79">
        <v>0</v>
      </c>
      <c r="K552" s="79">
        <v>0</v>
      </c>
      <c r="L552" s="79">
        <v>0</v>
      </c>
      <c r="M552" s="79">
        <v>0</v>
      </c>
      <c r="N552" s="79">
        <v>0</v>
      </c>
      <c r="O552" s="79">
        <v>0</v>
      </c>
      <c r="P552" s="79">
        <v>0</v>
      </c>
      <c r="Q552" s="79">
        <v>0</v>
      </c>
      <c r="R552" s="79">
        <v>0</v>
      </c>
      <c r="S552" s="79">
        <v>0</v>
      </c>
      <c r="T552" s="79">
        <v>0</v>
      </c>
      <c r="U552" s="79">
        <v>0</v>
      </c>
      <c r="V552" s="79">
        <v>0</v>
      </c>
      <c r="W552" s="79">
        <v>0</v>
      </c>
      <c r="X552" s="79">
        <v>0</v>
      </c>
      <c r="Y552" s="79">
        <v>0</v>
      </c>
      <c r="Z552" s="79">
        <v>0</v>
      </c>
      <c r="AA552" s="79">
        <v>0</v>
      </c>
      <c r="AB552" s="79">
        <v>0</v>
      </c>
      <c r="AC552" s="79">
        <v>0</v>
      </c>
      <c r="AD552" s="79">
        <v>0</v>
      </c>
      <c r="AE552" s="79">
        <v>0</v>
      </c>
      <c r="AF552" s="79">
        <v>0</v>
      </c>
      <c r="AG552" s="79">
        <v>0</v>
      </c>
      <c r="AH552" s="79">
        <v>0</v>
      </c>
      <c r="AI552" s="79">
        <v>0</v>
      </c>
      <c r="AJ552" s="79">
        <v>0</v>
      </c>
      <c r="AK552" s="79">
        <v>0</v>
      </c>
      <c r="AL552" s="79">
        <v>0</v>
      </c>
      <c r="AM552" s="79">
        <f t="shared" si="8"/>
        <v>0</v>
      </c>
      <c r="AP552" s="45"/>
    </row>
    <row r="553" spans="1:42" ht="33" customHeight="1">
      <c r="A553" s="54">
        <v>1818</v>
      </c>
      <c r="B553" s="55" t="s">
        <v>523</v>
      </c>
      <c r="C553" s="80" t="s">
        <v>682</v>
      </c>
      <c r="D553" s="79">
        <v>0</v>
      </c>
      <c r="E553" s="79">
        <v>0</v>
      </c>
      <c r="F553" s="79">
        <v>0</v>
      </c>
      <c r="G553" s="79">
        <v>0</v>
      </c>
      <c r="H553" s="79">
        <v>0</v>
      </c>
      <c r="I553" s="79">
        <v>0</v>
      </c>
      <c r="J553" s="79">
        <v>0</v>
      </c>
      <c r="K553" s="79">
        <v>0</v>
      </c>
      <c r="L553" s="79">
        <v>0</v>
      </c>
      <c r="M553" s="79">
        <v>0</v>
      </c>
      <c r="N553" s="79">
        <v>0</v>
      </c>
      <c r="O553" s="79">
        <v>0</v>
      </c>
      <c r="P553" s="79">
        <v>0</v>
      </c>
      <c r="Q553" s="79">
        <v>0</v>
      </c>
      <c r="R553" s="79">
        <v>0</v>
      </c>
      <c r="S553" s="79">
        <v>0</v>
      </c>
      <c r="T553" s="79">
        <v>0</v>
      </c>
      <c r="U553" s="79">
        <v>0</v>
      </c>
      <c r="V553" s="79">
        <v>0</v>
      </c>
      <c r="W553" s="79">
        <v>0</v>
      </c>
      <c r="X553" s="79">
        <v>0</v>
      </c>
      <c r="Y553" s="79">
        <v>0</v>
      </c>
      <c r="Z553" s="79">
        <v>0</v>
      </c>
      <c r="AA553" s="79">
        <v>0</v>
      </c>
      <c r="AB553" s="79">
        <v>0</v>
      </c>
      <c r="AC553" s="79">
        <v>0</v>
      </c>
      <c r="AD553" s="79">
        <v>0</v>
      </c>
      <c r="AE553" s="79">
        <v>0</v>
      </c>
      <c r="AF553" s="79">
        <v>0</v>
      </c>
      <c r="AG553" s="79">
        <v>0</v>
      </c>
      <c r="AH553" s="79">
        <v>0</v>
      </c>
      <c r="AI553" s="79">
        <v>0</v>
      </c>
      <c r="AJ553" s="79">
        <v>0</v>
      </c>
      <c r="AK553" s="79">
        <v>0</v>
      </c>
      <c r="AL553" s="79">
        <v>0</v>
      </c>
      <c r="AM553" s="79">
        <f t="shared" si="8"/>
        <v>0</v>
      </c>
      <c r="AP553" s="45"/>
    </row>
    <row r="554" spans="1:42" ht="33" customHeight="1">
      <c r="A554" s="54">
        <v>1819</v>
      </c>
      <c r="B554" s="55" t="s">
        <v>524</v>
      </c>
      <c r="C554" s="80" t="s">
        <v>682</v>
      </c>
      <c r="D554" s="79">
        <v>0</v>
      </c>
      <c r="E554" s="79">
        <v>0</v>
      </c>
      <c r="F554" s="79">
        <v>0</v>
      </c>
      <c r="G554" s="79">
        <v>0</v>
      </c>
      <c r="H554" s="79">
        <v>0</v>
      </c>
      <c r="I554" s="79">
        <v>0</v>
      </c>
      <c r="J554" s="79">
        <v>0</v>
      </c>
      <c r="K554" s="79">
        <v>0</v>
      </c>
      <c r="L554" s="79">
        <v>0</v>
      </c>
      <c r="M554" s="79">
        <v>0</v>
      </c>
      <c r="N554" s="79">
        <v>0</v>
      </c>
      <c r="O554" s="79">
        <v>0</v>
      </c>
      <c r="P554" s="79">
        <v>0</v>
      </c>
      <c r="Q554" s="79">
        <v>0</v>
      </c>
      <c r="R554" s="79">
        <v>0</v>
      </c>
      <c r="S554" s="79">
        <v>0</v>
      </c>
      <c r="T554" s="79">
        <v>0</v>
      </c>
      <c r="U554" s="79">
        <v>0</v>
      </c>
      <c r="V554" s="79">
        <v>0</v>
      </c>
      <c r="W554" s="79">
        <v>0</v>
      </c>
      <c r="X554" s="79">
        <v>0</v>
      </c>
      <c r="Y554" s="79">
        <v>0</v>
      </c>
      <c r="Z554" s="79">
        <v>0</v>
      </c>
      <c r="AA554" s="79">
        <v>0</v>
      </c>
      <c r="AB554" s="79">
        <v>0</v>
      </c>
      <c r="AC554" s="79">
        <v>0</v>
      </c>
      <c r="AD554" s="79">
        <v>0</v>
      </c>
      <c r="AE554" s="79">
        <v>0</v>
      </c>
      <c r="AF554" s="79">
        <v>0</v>
      </c>
      <c r="AG554" s="79">
        <v>0</v>
      </c>
      <c r="AH554" s="79">
        <v>0</v>
      </c>
      <c r="AI554" s="79">
        <v>0</v>
      </c>
      <c r="AJ554" s="79">
        <v>0</v>
      </c>
      <c r="AK554" s="79">
        <v>0</v>
      </c>
      <c r="AL554" s="79">
        <v>0</v>
      </c>
      <c r="AM554" s="79">
        <f t="shared" si="8"/>
        <v>0</v>
      </c>
      <c r="AP554" s="45"/>
    </row>
    <row r="555" spans="1:42" ht="33" customHeight="1">
      <c r="A555" s="54">
        <v>1820</v>
      </c>
      <c r="B555" s="55" t="s">
        <v>525</v>
      </c>
      <c r="C555" s="80" t="s">
        <v>682</v>
      </c>
      <c r="D555" s="79">
        <v>0</v>
      </c>
      <c r="E555" s="79">
        <v>0</v>
      </c>
      <c r="F555" s="79">
        <v>0</v>
      </c>
      <c r="G555" s="79">
        <v>0</v>
      </c>
      <c r="H555" s="79">
        <v>0</v>
      </c>
      <c r="I555" s="79">
        <v>0</v>
      </c>
      <c r="J555" s="79">
        <v>0</v>
      </c>
      <c r="K555" s="79">
        <v>0</v>
      </c>
      <c r="L555" s="79">
        <v>0</v>
      </c>
      <c r="M555" s="79">
        <v>0</v>
      </c>
      <c r="N555" s="79">
        <v>0</v>
      </c>
      <c r="O555" s="79">
        <v>0</v>
      </c>
      <c r="P555" s="79">
        <v>0</v>
      </c>
      <c r="Q555" s="79">
        <v>0</v>
      </c>
      <c r="R555" s="79">
        <v>0</v>
      </c>
      <c r="S555" s="79">
        <v>0</v>
      </c>
      <c r="T555" s="79">
        <v>0</v>
      </c>
      <c r="U555" s="79">
        <v>0</v>
      </c>
      <c r="V555" s="79">
        <v>0</v>
      </c>
      <c r="W555" s="79">
        <v>0</v>
      </c>
      <c r="X555" s="79">
        <v>0</v>
      </c>
      <c r="Y555" s="79">
        <v>0</v>
      </c>
      <c r="Z555" s="79">
        <v>0</v>
      </c>
      <c r="AA555" s="79">
        <v>0</v>
      </c>
      <c r="AB555" s="79">
        <v>0</v>
      </c>
      <c r="AC555" s="79">
        <v>0</v>
      </c>
      <c r="AD555" s="79">
        <v>0</v>
      </c>
      <c r="AE555" s="79">
        <v>0</v>
      </c>
      <c r="AF555" s="79">
        <v>0</v>
      </c>
      <c r="AG555" s="79">
        <v>0</v>
      </c>
      <c r="AH555" s="79">
        <v>0</v>
      </c>
      <c r="AI555" s="79">
        <v>0</v>
      </c>
      <c r="AJ555" s="79">
        <v>0</v>
      </c>
      <c r="AK555" s="79">
        <v>0</v>
      </c>
      <c r="AL555" s="79">
        <v>0</v>
      </c>
      <c r="AM555" s="79">
        <f t="shared" si="8"/>
        <v>0</v>
      </c>
      <c r="AP555" s="45"/>
    </row>
    <row r="556" spans="1:42" ht="33" customHeight="1">
      <c r="A556" s="54">
        <v>1901</v>
      </c>
      <c r="B556" s="55" t="s">
        <v>526</v>
      </c>
      <c r="C556" s="80" t="s">
        <v>682</v>
      </c>
      <c r="D556" s="79">
        <v>0</v>
      </c>
      <c r="E556" s="79">
        <v>0</v>
      </c>
      <c r="F556" s="79">
        <v>0</v>
      </c>
      <c r="G556" s="79">
        <v>0</v>
      </c>
      <c r="H556" s="79">
        <v>0</v>
      </c>
      <c r="I556" s="79">
        <v>0</v>
      </c>
      <c r="J556" s="79">
        <v>0</v>
      </c>
      <c r="K556" s="79">
        <v>0</v>
      </c>
      <c r="L556" s="79">
        <v>0</v>
      </c>
      <c r="M556" s="79">
        <v>0</v>
      </c>
      <c r="N556" s="79">
        <v>0</v>
      </c>
      <c r="O556" s="79">
        <v>0</v>
      </c>
      <c r="P556" s="79">
        <v>0</v>
      </c>
      <c r="Q556" s="79">
        <v>0</v>
      </c>
      <c r="R556" s="79">
        <v>0</v>
      </c>
      <c r="S556" s="79">
        <v>0</v>
      </c>
      <c r="T556" s="79">
        <v>0</v>
      </c>
      <c r="U556" s="79">
        <v>0</v>
      </c>
      <c r="V556" s="79">
        <v>0</v>
      </c>
      <c r="W556" s="79">
        <v>0</v>
      </c>
      <c r="X556" s="79">
        <v>0</v>
      </c>
      <c r="Y556" s="79">
        <v>0</v>
      </c>
      <c r="Z556" s="79">
        <v>0</v>
      </c>
      <c r="AA556" s="79">
        <v>0</v>
      </c>
      <c r="AB556" s="79">
        <v>0</v>
      </c>
      <c r="AC556" s="79">
        <v>0</v>
      </c>
      <c r="AD556" s="79">
        <v>0</v>
      </c>
      <c r="AE556" s="79">
        <v>0</v>
      </c>
      <c r="AF556" s="79">
        <v>0</v>
      </c>
      <c r="AG556" s="79">
        <v>0</v>
      </c>
      <c r="AH556" s="79">
        <v>0</v>
      </c>
      <c r="AI556" s="79">
        <v>0</v>
      </c>
      <c r="AJ556" s="79">
        <v>0</v>
      </c>
      <c r="AK556" s="79">
        <v>0</v>
      </c>
      <c r="AL556" s="79">
        <v>0</v>
      </c>
      <c r="AM556" s="79">
        <f t="shared" si="8"/>
        <v>0</v>
      </c>
      <c r="AP556" s="45"/>
    </row>
    <row r="557" spans="1:42" ht="33" customHeight="1">
      <c r="A557" s="54">
        <v>1902</v>
      </c>
      <c r="B557" s="55" t="s">
        <v>527</v>
      </c>
      <c r="C557" s="80" t="s">
        <v>682</v>
      </c>
      <c r="D557" s="79">
        <v>0</v>
      </c>
      <c r="E557" s="79">
        <v>0</v>
      </c>
      <c r="F557" s="79">
        <v>0</v>
      </c>
      <c r="G557" s="79">
        <v>0</v>
      </c>
      <c r="H557" s="79">
        <v>0</v>
      </c>
      <c r="I557" s="79">
        <v>0</v>
      </c>
      <c r="J557" s="79">
        <v>0</v>
      </c>
      <c r="K557" s="79">
        <v>0</v>
      </c>
      <c r="L557" s="79">
        <v>0</v>
      </c>
      <c r="M557" s="79">
        <v>0</v>
      </c>
      <c r="N557" s="79">
        <v>0</v>
      </c>
      <c r="O557" s="79">
        <v>0</v>
      </c>
      <c r="P557" s="79">
        <v>0</v>
      </c>
      <c r="Q557" s="79">
        <v>0</v>
      </c>
      <c r="R557" s="79">
        <v>0</v>
      </c>
      <c r="S557" s="79">
        <v>0</v>
      </c>
      <c r="T557" s="79">
        <v>0</v>
      </c>
      <c r="U557" s="79">
        <v>0</v>
      </c>
      <c r="V557" s="79">
        <v>0</v>
      </c>
      <c r="W557" s="79">
        <v>0</v>
      </c>
      <c r="X557" s="79">
        <v>0</v>
      </c>
      <c r="Y557" s="79">
        <v>0</v>
      </c>
      <c r="Z557" s="79">
        <v>0</v>
      </c>
      <c r="AA557" s="79">
        <v>0</v>
      </c>
      <c r="AB557" s="79">
        <v>0</v>
      </c>
      <c r="AC557" s="79">
        <v>0</v>
      </c>
      <c r="AD557" s="79">
        <v>0</v>
      </c>
      <c r="AE557" s="79">
        <v>0</v>
      </c>
      <c r="AF557" s="79">
        <v>0</v>
      </c>
      <c r="AG557" s="79">
        <v>0</v>
      </c>
      <c r="AH557" s="79">
        <v>0</v>
      </c>
      <c r="AI557" s="79">
        <v>0</v>
      </c>
      <c r="AJ557" s="79">
        <v>0</v>
      </c>
      <c r="AK557" s="79">
        <v>0</v>
      </c>
      <c r="AL557" s="79">
        <v>0</v>
      </c>
      <c r="AM557" s="79">
        <f t="shared" si="8"/>
        <v>0</v>
      </c>
      <c r="AP557" s="45"/>
    </row>
    <row r="558" spans="1:42" ht="33" customHeight="1">
      <c r="A558" s="54">
        <v>1903</v>
      </c>
      <c r="B558" s="55" t="s">
        <v>528</v>
      </c>
      <c r="C558" s="80" t="s">
        <v>682</v>
      </c>
      <c r="D558" s="79">
        <v>0</v>
      </c>
      <c r="E558" s="79">
        <v>0</v>
      </c>
      <c r="F558" s="79">
        <v>0</v>
      </c>
      <c r="G558" s="79">
        <v>0</v>
      </c>
      <c r="H558" s="79">
        <v>0</v>
      </c>
      <c r="I558" s="79">
        <v>0</v>
      </c>
      <c r="J558" s="79">
        <v>0</v>
      </c>
      <c r="K558" s="79">
        <v>0</v>
      </c>
      <c r="L558" s="79">
        <v>0</v>
      </c>
      <c r="M558" s="79">
        <v>0</v>
      </c>
      <c r="N558" s="79">
        <v>0</v>
      </c>
      <c r="O558" s="79">
        <v>0</v>
      </c>
      <c r="P558" s="79">
        <v>0</v>
      </c>
      <c r="Q558" s="79">
        <v>0</v>
      </c>
      <c r="R558" s="79">
        <v>0</v>
      </c>
      <c r="S558" s="79">
        <v>0</v>
      </c>
      <c r="T558" s="79">
        <v>0</v>
      </c>
      <c r="U558" s="79">
        <v>0</v>
      </c>
      <c r="V558" s="79">
        <v>0</v>
      </c>
      <c r="W558" s="79">
        <v>0</v>
      </c>
      <c r="X558" s="79">
        <v>0</v>
      </c>
      <c r="Y558" s="79">
        <v>0</v>
      </c>
      <c r="Z558" s="79">
        <v>0</v>
      </c>
      <c r="AA558" s="79">
        <v>0</v>
      </c>
      <c r="AB558" s="79">
        <v>0</v>
      </c>
      <c r="AC558" s="79">
        <v>0</v>
      </c>
      <c r="AD558" s="79">
        <v>0</v>
      </c>
      <c r="AE558" s="79">
        <v>0</v>
      </c>
      <c r="AF558" s="79">
        <v>0</v>
      </c>
      <c r="AG558" s="79">
        <v>0</v>
      </c>
      <c r="AH558" s="79">
        <v>0</v>
      </c>
      <c r="AI558" s="79">
        <v>0</v>
      </c>
      <c r="AJ558" s="79">
        <v>0</v>
      </c>
      <c r="AK558" s="79">
        <v>0</v>
      </c>
      <c r="AL558" s="79">
        <v>0</v>
      </c>
      <c r="AM558" s="79">
        <f t="shared" si="8"/>
        <v>0</v>
      </c>
      <c r="AP558" s="45"/>
    </row>
    <row r="559" spans="1:42" ht="33" customHeight="1">
      <c r="A559" s="54">
        <v>1904</v>
      </c>
      <c r="B559" s="55" t="s">
        <v>529</v>
      </c>
      <c r="C559" s="80" t="s">
        <v>682</v>
      </c>
      <c r="D559" s="79">
        <v>0</v>
      </c>
      <c r="E559" s="79">
        <v>0</v>
      </c>
      <c r="F559" s="79">
        <v>0</v>
      </c>
      <c r="G559" s="79">
        <v>0</v>
      </c>
      <c r="H559" s="79">
        <v>0</v>
      </c>
      <c r="I559" s="79">
        <v>0</v>
      </c>
      <c r="J559" s="79">
        <v>0</v>
      </c>
      <c r="K559" s="79">
        <v>0</v>
      </c>
      <c r="L559" s="79">
        <v>0</v>
      </c>
      <c r="M559" s="79">
        <v>0</v>
      </c>
      <c r="N559" s="79">
        <v>0</v>
      </c>
      <c r="O559" s="79">
        <v>0</v>
      </c>
      <c r="P559" s="79">
        <v>0</v>
      </c>
      <c r="Q559" s="79">
        <v>0</v>
      </c>
      <c r="R559" s="79">
        <v>0</v>
      </c>
      <c r="S559" s="79">
        <v>0</v>
      </c>
      <c r="T559" s="79">
        <v>0</v>
      </c>
      <c r="U559" s="79">
        <v>0</v>
      </c>
      <c r="V559" s="79">
        <v>0</v>
      </c>
      <c r="W559" s="79">
        <v>0</v>
      </c>
      <c r="X559" s="79">
        <v>0</v>
      </c>
      <c r="Y559" s="79">
        <v>0</v>
      </c>
      <c r="Z559" s="79">
        <v>0</v>
      </c>
      <c r="AA559" s="79">
        <v>0</v>
      </c>
      <c r="AB559" s="79">
        <v>0</v>
      </c>
      <c r="AC559" s="79">
        <v>0</v>
      </c>
      <c r="AD559" s="79">
        <v>0</v>
      </c>
      <c r="AE559" s="79">
        <v>0</v>
      </c>
      <c r="AF559" s="79">
        <v>0</v>
      </c>
      <c r="AG559" s="79">
        <v>0</v>
      </c>
      <c r="AH559" s="79">
        <v>0</v>
      </c>
      <c r="AI559" s="79">
        <v>0</v>
      </c>
      <c r="AJ559" s="79">
        <v>0</v>
      </c>
      <c r="AK559" s="79">
        <v>0</v>
      </c>
      <c r="AL559" s="79">
        <v>0</v>
      </c>
      <c r="AM559" s="79">
        <f t="shared" si="8"/>
        <v>0</v>
      </c>
      <c r="AP559" s="45"/>
    </row>
    <row r="560" spans="1:42" ht="33" customHeight="1">
      <c r="A560" s="54">
        <v>1905</v>
      </c>
      <c r="B560" s="55" t="s">
        <v>530</v>
      </c>
      <c r="C560" s="80" t="s">
        <v>682</v>
      </c>
      <c r="D560" s="79">
        <v>0</v>
      </c>
      <c r="E560" s="79">
        <v>0</v>
      </c>
      <c r="F560" s="79">
        <v>0</v>
      </c>
      <c r="G560" s="79">
        <v>0</v>
      </c>
      <c r="H560" s="79">
        <v>0</v>
      </c>
      <c r="I560" s="79">
        <v>0</v>
      </c>
      <c r="J560" s="79">
        <v>0</v>
      </c>
      <c r="K560" s="79">
        <v>0</v>
      </c>
      <c r="L560" s="79">
        <v>0</v>
      </c>
      <c r="M560" s="79">
        <v>0</v>
      </c>
      <c r="N560" s="79">
        <v>0</v>
      </c>
      <c r="O560" s="79">
        <v>0</v>
      </c>
      <c r="P560" s="79">
        <v>0</v>
      </c>
      <c r="Q560" s="79">
        <v>0</v>
      </c>
      <c r="R560" s="79">
        <v>0</v>
      </c>
      <c r="S560" s="79">
        <v>0</v>
      </c>
      <c r="T560" s="79">
        <v>0</v>
      </c>
      <c r="U560" s="79">
        <v>0</v>
      </c>
      <c r="V560" s="79">
        <v>0</v>
      </c>
      <c r="W560" s="79">
        <v>0</v>
      </c>
      <c r="X560" s="79">
        <v>0</v>
      </c>
      <c r="Y560" s="79">
        <v>0</v>
      </c>
      <c r="Z560" s="79">
        <v>0</v>
      </c>
      <c r="AA560" s="79">
        <v>0</v>
      </c>
      <c r="AB560" s="79">
        <v>0</v>
      </c>
      <c r="AC560" s="79">
        <v>0</v>
      </c>
      <c r="AD560" s="79">
        <v>0</v>
      </c>
      <c r="AE560" s="79">
        <v>0</v>
      </c>
      <c r="AF560" s="79">
        <v>0</v>
      </c>
      <c r="AG560" s="79">
        <v>0</v>
      </c>
      <c r="AH560" s="79">
        <v>0</v>
      </c>
      <c r="AI560" s="79">
        <v>0</v>
      </c>
      <c r="AJ560" s="79">
        <v>0</v>
      </c>
      <c r="AK560" s="79">
        <v>0</v>
      </c>
      <c r="AL560" s="79">
        <v>0</v>
      </c>
      <c r="AM560" s="79">
        <f t="shared" si="8"/>
        <v>0</v>
      </c>
      <c r="AP560" s="45"/>
    </row>
    <row r="561" spans="1:42" ht="33" customHeight="1">
      <c r="A561" s="54">
        <v>1906</v>
      </c>
      <c r="B561" s="55" t="s">
        <v>506</v>
      </c>
      <c r="C561" s="80" t="s">
        <v>682</v>
      </c>
      <c r="D561" s="79">
        <v>0</v>
      </c>
      <c r="E561" s="79">
        <v>0</v>
      </c>
      <c r="F561" s="79">
        <v>0</v>
      </c>
      <c r="G561" s="79">
        <v>0</v>
      </c>
      <c r="H561" s="79">
        <v>0</v>
      </c>
      <c r="I561" s="79">
        <v>0</v>
      </c>
      <c r="J561" s="79">
        <v>0</v>
      </c>
      <c r="K561" s="79">
        <v>0</v>
      </c>
      <c r="L561" s="79">
        <v>0</v>
      </c>
      <c r="M561" s="79">
        <v>0</v>
      </c>
      <c r="N561" s="79">
        <v>0</v>
      </c>
      <c r="O561" s="79">
        <v>0</v>
      </c>
      <c r="P561" s="79">
        <v>0</v>
      </c>
      <c r="Q561" s="79">
        <v>0</v>
      </c>
      <c r="R561" s="79">
        <v>0</v>
      </c>
      <c r="S561" s="79">
        <v>0</v>
      </c>
      <c r="T561" s="79">
        <v>0</v>
      </c>
      <c r="U561" s="79">
        <v>0</v>
      </c>
      <c r="V561" s="79">
        <v>0</v>
      </c>
      <c r="W561" s="79">
        <v>0</v>
      </c>
      <c r="X561" s="79">
        <v>0</v>
      </c>
      <c r="Y561" s="79">
        <v>0</v>
      </c>
      <c r="Z561" s="79">
        <v>0</v>
      </c>
      <c r="AA561" s="79">
        <v>0</v>
      </c>
      <c r="AB561" s="79">
        <v>0</v>
      </c>
      <c r="AC561" s="79">
        <v>0</v>
      </c>
      <c r="AD561" s="79">
        <v>0</v>
      </c>
      <c r="AE561" s="79">
        <v>0</v>
      </c>
      <c r="AF561" s="79">
        <v>0</v>
      </c>
      <c r="AG561" s="79">
        <v>0</v>
      </c>
      <c r="AH561" s="79">
        <v>0</v>
      </c>
      <c r="AI561" s="79">
        <v>0</v>
      </c>
      <c r="AJ561" s="79">
        <v>0</v>
      </c>
      <c r="AK561" s="79">
        <v>0</v>
      </c>
      <c r="AL561" s="79">
        <v>0</v>
      </c>
      <c r="AM561" s="79">
        <f t="shared" si="8"/>
        <v>0</v>
      </c>
      <c r="AP561" s="45"/>
    </row>
    <row r="562" spans="1:42" ht="33" customHeight="1">
      <c r="A562" s="54">
        <v>1907</v>
      </c>
      <c r="B562" s="55" t="s">
        <v>531</v>
      </c>
      <c r="C562" s="80" t="s">
        <v>682</v>
      </c>
      <c r="D562" s="79">
        <v>0</v>
      </c>
      <c r="E562" s="79">
        <v>0</v>
      </c>
      <c r="F562" s="79">
        <v>0</v>
      </c>
      <c r="G562" s="79">
        <v>0</v>
      </c>
      <c r="H562" s="79">
        <v>0</v>
      </c>
      <c r="I562" s="79">
        <v>0</v>
      </c>
      <c r="J562" s="79">
        <v>0</v>
      </c>
      <c r="K562" s="79">
        <v>0</v>
      </c>
      <c r="L562" s="79">
        <v>0</v>
      </c>
      <c r="M562" s="79">
        <v>0</v>
      </c>
      <c r="N562" s="79">
        <v>0</v>
      </c>
      <c r="O562" s="79">
        <v>0</v>
      </c>
      <c r="P562" s="79">
        <v>0</v>
      </c>
      <c r="Q562" s="79">
        <v>0</v>
      </c>
      <c r="R562" s="79">
        <v>0</v>
      </c>
      <c r="S562" s="79">
        <v>0</v>
      </c>
      <c r="T562" s="79">
        <v>0</v>
      </c>
      <c r="U562" s="79">
        <v>0</v>
      </c>
      <c r="V562" s="79">
        <v>0</v>
      </c>
      <c r="W562" s="79">
        <v>0</v>
      </c>
      <c r="X562" s="79">
        <v>0</v>
      </c>
      <c r="Y562" s="79">
        <v>0</v>
      </c>
      <c r="Z562" s="79">
        <v>0</v>
      </c>
      <c r="AA562" s="79">
        <v>0</v>
      </c>
      <c r="AB562" s="79">
        <v>0</v>
      </c>
      <c r="AC562" s="79">
        <v>0</v>
      </c>
      <c r="AD562" s="79">
        <v>0</v>
      </c>
      <c r="AE562" s="79">
        <v>0</v>
      </c>
      <c r="AF562" s="79">
        <v>0</v>
      </c>
      <c r="AG562" s="79">
        <v>0</v>
      </c>
      <c r="AH562" s="79">
        <v>0</v>
      </c>
      <c r="AI562" s="79">
        <v>0</v>
      </c>
      <c r="AJ562" s="79">
        <v>0</v>
      </c>
      <c r="AK562" s="79">
        <v>0</v>
      </c>
      <c r="AL562" s="79">
        <v>0</v>
      </c>
      <c r="AM562" s="79">
        <f t="shared" si="8"/>
        <v>0</v>
      </c>
      <c r="AP562" s="45"/>
    </row>
    <row r="563" spans="1:42" ht="33" customHeight="1">
      <c r="A563" s="54">
        <v>1908</v>
      </c>
      <c r="B563" s="55" t="s">
        <v>532</v>
      </c>
      <c r="C563" s="80" t="s">
        <v>682</v>
      </c>
      <c r="D563" s="79">
        <v>0</v>
      </c>
      <c r="E563" s="79">
        <v>0</v>
      </c>
      <c r="F563" s="79">
        <v>0</v>
      </c>
      <c r="G563" s="79">
        <v>0</v>
      </c>
      <c r="H563" s="79">
        <v>0</v>
      </c>
      <c r="I563" s="79">
        <v>0</v>
      </c>
      <c r="J563" s="79">
        <v>0</v>
      </c>
      <c r="K563" s="79">
        <v>0</v>
      </c>
      <c r="L563" s="79">
        <v>0</v>
      </c>
      <c r="M563" s="79">
        <v>0</v>
      </c>
      <c r="N563" s="79">
        <v>0</v>
      </c>
      <c r="O563" s="79">
        <v>0</v>
      </c>
      <c r="P563" s="79">
        <v>0</v>
      </c>
      <c r="Q563" s="79">
        <v>0</v>
      </c>
      <c r="R563" s="79">
        <v>0</v>
      </c>
      <c r="S563" s="79">
        <v>0</v>
      </c>
      <c r="T563" s="79">
        <v>0</v>
      </c>
      <c r="U563" s="79">
        <v>0</v>
      </c>
      <c r="V563" s="79">
        <v>0</v>
      </c>
      <c r="W563" s="79">
        <v>0</v>
      </c>
      <c r="X563" s="79">
        <v>0</v>
      </c>
      <c r="Y563" s="79">
        <v>0</v>
      </c>
      <c r="Z563" s="79">
        <v>0</v>
      </c>
      <c r="AA563" s="79">
        <v>0</v>
      </c>
      <c r="AB563" s="79">
        <v>0</v>
      </c>
      <c r="AC563" s="79">
        <v>0</v>
      </c>
      <c r="AD563" s="79">
        <v>0</v>
      </c>
      <c r="AE563" s="79">
        <v>0</v>
      </c>
      <c r="AF563" s="79">
        <v>0</v>
      </c>
      <c r="AG563" s="79">
        <v>0</v>
      </c>
      <c r="AH563" s="79">
        <v>0</v>
      </c>
      <c r="AI563" s="79">
        <v>0</v>
      </c>
      <c r="AJ563" s="79">
        <v>0</v>
      </c>
      <c r="AK563" s="79">
        <v>0</v>
      </c>
      <c r="AL563" s="79">
        <v>0</v>
      </c>
      <c r="AM563" s="79">
        <f t="shared" si="8"/>
        <v>0</v>
      </c>
      <c r="AP563" s="45"/>
    </row>
    <row r="564" spans="1:42" ht="33" customHeight="1">
      <c r="A564" s="54">
        <v>1909</v>
      </c>
      <c r="B564" s="55" t="s">
        <v>456</v>
      </c>
      <c r="C564" s="80" t="s">
        <v>682</v>
      </c>
      <c r="D564" s="79">
        <v>0</v>
      </c>
      <c r="E564" s="79">
        <v>0</v>
      </c>
      <c r="F564" s="79">
        <v>0</v>
      </c>
      <c r="G564" s="79">
        <v>0</v>
      </c>
      <c r="H564" s="79">
        <v>0</v>
      </c>
      <c r="I564" s="79">
        <v>0</v>
      </c>
      <c r="J564" s="79">
        <v>0</v>
      </c>
      <c r="K564" s="79">
        <v>0</v>
      </c>
      <c r="L564" s="79">
        <v>0</v>
      </c>
      <c r="M564" s="79">
        <v>0</v>
      </c>
      <c r="N564" s="79">
        <v>0</v>
      </c>
      <c r="O564" s="79">
        <v>0</v>
      </c>
      <c r="P564" s="79">
        <v>0</v>
      </c>
      <c r="Q564" s="79">
        <v>0</v>
      </c>
      <c r="R564" s="79">
        <v>0</v>
      </c>
      <c r="S564" s="79">
        <v>0</v>
      </c>
      <c r="T564" s="79">
        <v>0</v>
      </c>
      <c r="U564" s="79">
        <v>0</v>
      </c>
      <c r="V564" s="79">
        <v>0</v>
      </c>
      <c r="W564" s="79">
        <v>0</v>
      </c>
      <c r="X564" s="79">
        <v>0</v>
      </c>
      <c r="Y564" s="79">
        <v>0</v>
      </c>
      <c r="Z564" s="79">
        <v>0</v>
      </c>
      <c r="AA564" s="79">
        <v>0</v>
      </c>
      <c r="AB564" s="79">
        <v>0</v>
      </c>
      <c r="AC564" s="79">
        <v>0</v>
      </c>
      <c r="AD564" s="79">
        <v>0</v>
      </c>
      <c r="AE564" s="79">
        <v>0</v>
      </c>
      <c r="AF564" s="79">
        <v>0</v>
      </c>
      <c r="AG564" s="79">
        <v>0</v>
      </c>
      <c r="AH564" s="79">
        <v>0</v>
      </c>
      <c r="AI564" s="79">
        <v>0</v>
      </c>
      <c r="AJ564" s="79">
        <v>0</v>
      </c>
      <c r="AK564" s="79">
        <v>0</v>
      </c>
      <c r="AL564" s="79">
        <v>0</v>
      </c>
      <c r="AM564" s="79">
        <f t="shared" si="8"/>
        <v>0</v>
      </c>
      <c r="AP564" s="45"/>
    </row>
    <row r="565" spans="1:42" ht="33" customHeight="1">
      <c r="A565" s="54">
        <v>1910</v>
      </c>
      <c r="B565" s="55" t="s">
        <v>533</v>
      </c>
      <c r="C565" s="80" t="s">
        <v>682</v>
      </c>
      <c r="D565" s="79">
        <v>0</v>
      </c>
      <c r="E565" s="79">
        <v>0</v>
      </c>
      <c r="F565" s="79">
        <v>0</v>
      </c>
      <c r="G565" s="79">
        <v>0</v>
      </c>
      <c r="H565" s="79">
        <v>0</v>
      </c>
      <c r="I565" s="79">
        <v>0</v>
      </c>
      <c r="J565" s="79">
        <v>0</v>
      </c>
      <c r="K565" s="79">
        <v>0</v>
      </c>
      <c r="L565" s="79">
        <v>0</v>
      </c>
      <c r="M565" s="79">
        <v>0</v>
      </c>
      <c r="N565" s="79">
        <v>0</v>
      </c>
      <c r="O565" s="79">
        <v>0</v>
      </c>
      <c r="P565" s="79">
        <v>0</v>
      </c>
      <c r="Q565" s="79">
        <v>0</v>
      </c>
      <c r="R565" s="79">
        <v>0</v>
      </c>
      <c r="S565" s="79">
        <v>0</v>
      </c>
      <c r="T565" s="79">
        <v>0</v>
      </c>
      <c r="U565" s="79">
        <v>0</v>
      </c>
      <c r="V565" s="79">
        <v>0</v>
      </c>
      <c r="W565" s="79">
        <v>0</v>
      </c>
      <c r="X565" s="79">
        <v>0</v>
      </c>
      <c r="Y565" s="79">
        <v>0</v>
      </c>
      <c r="Z565" s="79">
        <v>0</v>
      </c>
      <c r="AA565" s="79">
        <v>0</v>
      </c>
      <c r="AB565" s="79">
        <v>0</v>
      </c>
      <c r="AC565" s="79">
        <v>0</v>
      </c>
      <c r="AD565" s="79">
        <v>0</v>
      </c>
      <c r="AE565" s="79">
        <v>0</v>
      </c>
      <c r="AF565" s="79">
        <v>0</v>
      </c>
      <c r="AG565" s="79">
        <v>0</v>
      </c>
      <c r="AH565" s="79">
        <v>0</v>
      </c>
      <c r="AI565" s="79">
        <v>0</v>
      </c>
      <c r="AJ565" s="79">
        <v>0</v>
      </c>
      <c r="AK565" s="79">
        <v>0</v>
      </c>
      <c r="AL565" s="79">
        <v>0</v>
      </c>
      <c r="AM565" s="79">
        <f t="shared" si="8"/>
        <v>0</v>
      </c>
      <c r="AP565" s="45"/>
    </row>
    <row r="566" spans="1:42" ht="33" customHeight="1">
      <c r="A566" s="54">
        <v>1911</v>
      </c>
      <c r="B566" s="55" t="s">
        <v>534</v>
      </c>
      <c r="C566" s="80" t="s">
        <v>682</v>
      </c>
      <c r="D566" s="79">
        <v>0</v>
      </c>
      <c r="E566" s="79">
        <v>0</v>
      </c>
      <c r="F566" s="79">
        <v>0</v>
      </c>
      <c r="G566" s="79">
        <v>0</v>
      </c>
      <c r="H566" s="79">
        <v>0</v>
      </c>
      <c r="I566" s="79">
        <v>0</v>
      </c>
      <c r="J566" s="79">
        <v>0</v>
      </c>
      <c r="K566" s="79">
        <v>0</v>
      </c>
      <c r="L566" s="79">
        <v>0</v>
      </c>
      <c r="M566" s="79">
        <v>0</v>
      </c>
      <c r="N566" s="79">
        <v>0</v>
      </c>
      <c r="O566" s="79">
        <v>0</v>
      </c>
      <c r="P566" s="79">
        <v>0</v>
      </c>
      <c r="Q566" s="79">
        <v>0</v>
      </c>
      <c r="R566" s="79">
        <v>0</v>
      </c>
      <c r="S566" s="79">
        <v>0</v>
      </c>
      <c r="T566" s="79">
        <v>0</v>
      </c>
      <c r="U566" s="79">
        <v>0</v>
      </c>
      <c r="V566" s="79">
        <v>0</v>
      </c>
      <c r="W566" s="79">
        <v>0</v>
      </c>
      <c r="X566" s="79">
        <v>0</v>
      </c>
      <c r="Y566" s="79">
        <v>0</v>
      </c>
      <c r="Z566" s="79">
        <v>0</v>
      </c>
      <c r="AA566" s="79">
        <v>0</v>
      </c>
      <c r="AB566" s="79">
        <v>0</v>
      </c>
      <c r="AC566" s="79">
        <v>0</v>
      </c>
      <c r="AD566" s="79">
        <v>0</v>
      </c>
      <c r="AE566" s="79">
        <v>0</v>
      </c>
      <c r="AF566" s="79">
        <v>0</v>
      </c>
      <c r="AG566" s="79">
        <v>0</v>
      </c>
      <c r="AH566" s="79">
        <v>0</v>
      </c>
      <c r="AI566" s="79">
        <v>0</v>
      </c>
      <c r="AJ566" s="79">
        <v>0</v>
      </c>
      <c r="AK566" s="79">
        <v>0</v>
      </c>
      <c r="AL566" s="79">
        <v>0</v>
      </c>
      <c r="AM566" s="79">
        <f t="shared" si="8"/>
        <v>0</v>
      </c>
      <c r="AP566" s="45"/>
    </row>
    <row r="567" spans="1:42" ht="33" customHeight="1">
      <c r="A567" s="54">
        <v>1912</v>
      </c>
      <c r="B567" s="55" t="s">
        <v>535</v>
      </c>
      <c r="C567" s="80" t="s">
        <v>682</v>
      </c>
      <c r="D567" s="79">
        <v>0</v>
      </c>
      <c r="E567" s="79">
        <v>0</v>
      </c>
      <c r="F567" s="79">
        <v>0</v>
      </c>
      <c r="G567" s="79">
        <v>0</v>
      </c>
      <c r="H567" s="79">
        <v>0</v>
      </c>
      <c r="I567" s="79">
        <v>0</v>
      </c>
      <c r="J567" s="79">
        <v>0</v>
      </c>
      <c r="K567" s="79">
        <v>0</v>
      </c>
      <c r="L567" s="79">
        <v>0</v>
      </c>
      <c r="M567" s="79">
        <v>0</v>
      </c>
      <c r="N567" s="79">
        <v>0</v>
      </c>
      <c r="O567" s="79">
        <v>0</v>
      </c>
      <c r="P567" s="79">
        <v>0</v>
      </c>
      <c r="Q567" s="79">
        <v>0</v>
      </c>
      <c r="R567" s="79">
        <v>0</v>
      </c>
      <c r="S567" s="79">
        <v>0</v>
      </c>
      <c r="T567" s="79">
        <v>0</v>
      </c>
      <c r="U567" s="79">
        <v>0</v>
      </c>
      <c r="V567" s="79">
        <v>0</v>
      </c>
      <c r="W567" s="79">
        <v>0</v>
      </c>
      <c r="X567" s="79">
        <v>0</v>
      </c>
      <c r="Y567" s="79">
        <v>0</v>
      </c>
      <c r="Z567" s="79">
        <v>0</v>
      </c>
      <c r="AA567" s="79">
        <v>0</v>
      </c>
      <c r="AB567" s="79">
        <v>0</v>
      </c>
      <c r="AC567" s="79">
        <v>0</v>
      </c>
      <c r="AD567" s="79">
        <v>0</v>
      </c>
      <c r="AE567" s="79">
        <v>0</v>
      </c>
      <c r="AF567" s="79">
        <v>0</v>
      </c>
      <c r="AG567" s="79">
        <v>0</v>
      </c>
      <c r="AH567" s="79">
        <v>0</v>
      </c>
      <c r="AI567" s="79">
        <v>0</v>
      </c>
      <c r="AJ567" s="79">
        <v>0</v>
      </c>
      <c r="AK567" s="79">
        <v>0</v>
      </c>
      <c r="AL567" s="79">
        <v>0</v>
      </c>
      <c r="AM567" s="79">
        <f t="shared" si="8"/>
        <v>0</v>
      </c>
      <c r="AP567" s="45"/>
    </row>
    <row r="568" spans="1:42" ht="33" customHeight="1">
      <c r="A568" s="54">
        <v>1913</v>
      </c>
      <c r="B568" s="55" t="s">
        <v>536</v>
      </c>
      <c r="C568" s="80" t="s">
        <v>682</v>
      </c>
      <c r="D568" s="79">
        <v>0</v>
      </c>
      <c r="E568" s="79">
        <v>0</v>
      </c>
      <c r="F568" s="79">
        <v>0</v>
      </c>
      <c r="G568" s="79">
        <v>0</v>
      </c>
      <c r="H568" s="79">
        <v>0</v>
      </c>
      <c r="I568" s="79">
        <v>0</v>
      </c>
      <c r="J568" s="79">
        <v>0</v>
      </c>
      <c r="K568" s="79">
        <v>0</v>
      </c>
      <c r="L568" s="79">
        <v>0</v>
      </c>
      <c r="M568" s="79">
        <v>0</v>
      </c>
      <c r="N568" s="79">
        <v>0</v>
      </c>
      <c r="O568" s="79">
        <v>0</v>
      </c>
      <c r="P568" s="79">
        <v>0</v>
      </c>
      <c r="Q568" s="79">
        <v>0</v>
      </c>
      <c r="R568" s="79">
        <v>0</v>
      </c>
      <c r="S568" s="79">
        <v>0</v>
      </c>
      <c r="T568" s="79">
        <v>0</v>
      </c>
      <c r="U568" s="79">
        <v>0</v>
      </c>
      <c r="V568" s="79">
        <v>0</v>
      </c>
      <c r="W568" s="79">
        <v>0</v>
      </c>
      <c r="X568" s="79">
        <v>0</v>
      </c>
      <c r="Y568" s="79">
        <v>0</v>
      </c>
      <c r="Z568" s="79">
        <v>0</v>
      </c>
      <c r="AA568" s="79">
        <v>0</v>
      </c>
      <c r="AB568" s="79">
        <v>0</v>
      </c>
      <c r="AC568" s="79">
        <v>0</v>
      </c>
      <c r="AD568" s="79">
        <v>0</v>
      </c>
      <c r="AE568" s="79">
        <v>0</v>
      </c>
      <c r="AF568" s="79">
        <v>0</v>
      </c>
      <c r="AG568" s="79">
        <v>0</v>
      </c>
      <c r="AH568" s="79">
        <v>0</v>
      </c>
      <c r="AI568" s="79">
        <v>0</v>
      </c>
      <c r="AJ568" s="79">
        <v>0</v>
      </c>
      <c r="AK568" s="79">
        <v>0</v>
      </c>
      <c r="AL568" s="79">
        <v>0</v>
      </c>
      <c r="AM568" s="79">
        <f t="shared" si="8"/>
        <v>0</v>
      </c>
      <c r="AP568" s="45"/>
    </row>
    <row r="569" spans="1:42" ht="33" customHeight="1">
      <c r="A569" s="54">
        <v>1914</v>
      </c>
      <c r="B569" s="55" t="s">
        <v>537</v>
      </c>
      <c r="C569" s="80" t="s">
        <v>682</v>
      </c>
      <c r="D569" s="79">
        <v>0</v>
      </c>
      <c r="E569" s="79">
        <v>0</v>
      </c>
      <c r="F569" s="79">
        <v>0</v>
      </c>
      <c r="G569" s="79">
        <v>0</v>
      </c>
      <c r="H569" s="79">
        <v>0</v>
      </c>
      <c r="I569" s="79">
        <v>0</v>
      </c>
      <c r="J569" s="79">
        <v>0</v>
      </c>
      <c r="K569" s="79">
        <v>0</v>
      </c>
      <c r="L569" s="79">
        <v>0</v>
      </c>
      <c r="M569" s="79">
        <v>0</v>
      </c>
      <c r="N569" s="79">
        <v>0</v>
      </c>
      <c r="O569" s="79">
        <v>0</v>
      </c>
      <c r="P569" s="79">
        <v>0</v>
      </c>
      <c r="Q569" s="79">
        <v>0</v>
      </c>
      <c r="R569" s="79">
        <v>0</v>
      </c>
      <c r="S569" s="79">
        <v>0</v>
      </c>
      <c r="T569" s="79">
        <v>0</v>
      </c>
      <c r="U569" s="79">
        <v>0</v>
      </c>
      <c r="V569" s="79">
        <v>0</v>
      </c>
      <c r="W569" s="79">
        <v>0</v>
      </c>
      <c r="X569" s="79">
        <v>0</v>
      </c>
      <c r="Y569" s="79">
        <v>0</v>
      </c>
      <c r="Z569" s="79">
        <v>0</v>
      </c>
      <c r="AA569" s="79">
        <v>0</v>
      </c>
      <c r="AB569" s="79">
        <v>0</v>
      </c>
      <c r="AC569" s="79">
        <v>0</v>
      </c>
      <c r="AD569" s="79">
        <v>0</v>
      </c>
      <c r="AE569" s="79">
        <v>0</v>
      </c>
      <c r="AF569" s="79">
        <v>0</v>
      </c>
      <c r="AG569" s="79">
        <v>0</v>
      </c>
      <c r="AH569" s="79">
        <v>0</v>
      </c>
      <c r="AI569" s="79">
        <v>0</v>
      </c>
      <c r="AJ569" s="79">
        <v>0</v>
      </c>
      <c r="AK569" s="79">
        <v>0</v>
      </c>
      <c r="AL569" s="79">
        <v>0</v>
      </c>
      <c r="AM569" s="79">
        <f t="shared" si="8"/>
        <v>0</v>
      </c>
      <c r="AP569" s="45"/>
    </row>
    <row r="570" spans="1:42" ht="33" customHeight="1">
      <c r="A570" s="54">
        <v>1915</v>
      </c>
      <c r="B570" s="55" t="s">
        <v>538</v>
      </c>
      <c r="C570" s="80" t="s">
        <v>682</v>
      </c>
      <c r="D570" s="79">
        <v>0</v>
      </c>
      <c r="E570" s="79">
        <v>0</v>
      </c>
      <c r="F570" s="79">
        <v>0</v>
      </c>
      <c r="G570" s="79">
        <v>0</v>
      </c>
      <c r="H570" s="79">
        <v>0</v>
      </c>
      <c r="I570" s="79">
        <v>0</v>
      </c>
      <c r="J570" s="79">
        <v>0</v>
      </c>
      <c r="K570" s="79">
        <v>0</v>
      </c>
      <c r="L570" s="79">
        <v>0</v>
      </c>
      <c r="M570" s="79">
        <v>0</v>
      </c>
      <c r="N570" s="79">
        <v>0</v>
      </c>
      <c r="O570" s="79">
        <v>0</v>
      </c>
      <c r="P570" s="79">
        <v>0</v>
      </c>
      <c r="Q570" s="79">
        <v>0</v>
      </c>
      <c r="R570" s="79">
        <v>0</v>
      </c>
      <c r="S570" s="79">
        <v>0</v>
      </c>
      <c r="T570" s="79">
        <v>0</v>
      </c>
      <c r="U570" s="79">
        <v>0</v>
      </c>
      <c r="V570" s="79">
        <v>0</v>
      </c>
      <c r="W570" s="79">
        <v>0</v>
      </c>
      <c r="X570" s="79">
        <v>0</v>
      </c>
      <c r="Y570" s="79">
        <v>0</v>
      </c>
      <c r="Z570" s="79">
        <v>0</v>
      </c>
      <c r="AA570" s="79">
        <v>0</v>
      </c>
      <c r="AB570" s="79">
        <v>0</v>
      </c>
      <c r="AC570" s="79">
        <v>0</v>
      </c>
      <c r="AD570" s="79">
        <v>0</v>
      </c>
      <c r="AE570" s="79">
        <v>0</v>
      </c>
      <c r="AF570" s="79">
        <v>0</v>
      </c>
      <c r="AG570" s="79">
        <v>0</v>
      </c>
      <c r="AH570" s="79">
        <v>0</v>
      </c>
      <c r="AI570" s="79">
        <v>0</v>
      </c>
      <c r="AJ570" s="79">
        <v>0</v>
      </c>
      <c r="AK570" s="79">
        <v>0</v>
      </c>
      <c r="AL570" s="79">
        <v>0</v>
      </c>
      <c r="AM570" s="79">
        <f t="shared" si="8"/>
        <v>0</v>
      </c>
      <c r="AP570" s="45"/>
    </row>
    <row r="571" spans="1:42" ht="33" customHeight="1">
      <c r="A571" s="54">
        <v>2301</v>
      </c>
      <c r="B571" s="55" t="s">
        <v>539</v>
      </c>
      <c r="C571" s="80" t="s">
        <v>729</v>
      </c>
      <c r="D571" s="79">
        <v>0</v>
      </c>
      <c r="E571" s="79">
        <v>0</v>
      </c>
      <c r="F571" s="79">
        <v>0</v>
      </c>
      <c r="G571" s="79">
        <v>0</v>
      </c>
      <c r="H571" s="79">
        <v>0</v>
      </c>
      <c r="I571" s="79">
        <v>0</v>
      </c>
      <c r="J571" s="79">
        <v>0</v>
      </c>
      <c r="K571" s="79">
        <v>0</v>
      </c>
      <c r="L571" s="79">
        <v>0</v>
      </c>
      <c r="M571" s="79">
        <v>0</v>
      </c>
      <c r="N571" s="79">
        <v>0</v>
      </c>
      <c r="O571" s="79">
        <v>0</v>
      </c>
      <c r="P571" s="79">
        <v>0</v>
      </c>
      <c r="Q571" s="79">
        <v>0</v>
      </c>
      <c r="R571" s="79">
        <v>0</v>
      </c>
      <c r="S571" s="79">
        <v>0</v>
      </c>
      <c r="T571" s="79">
        <v>0</v>
      </c>
      <c r="U571" s="79">
        <v>0</v>
      </c>
      <c r="V571" s="79">
        <v>0</v>
      </c>
      <c r="W571" s="79">
        <v>0</v>
      </c>
      <c r="X571" s="79">
        <v>0</v>
      </c>
      <c r="Y571" s="79">
        <v>0</v>
      </c>
      <c r="Z571" s="79">
        <v>0</v>
      </c>
      <c r="AA571" s="79">
        <v>0</v>
      </c>
      <c r="AB571" s="79">
        <v>0</v>
      </c>
      <c r="AC571" s="79">
        <v>0</v>
      </c>
      <c r="AD571" s="79">
        <v>0</v>
      </c>
      <c r="AE571" s="79">
        <v>0</v>
      </c>
      <c r="AF571" s="79">
        <v>0</v>
      </c>
      <c r="AG571" s="79">
        <v>0</v>
      </c>
      <c r="AH571" s="79">
        <v>0</v>
      </c>
      <c r="AI571" s="79">
        <v>0</v>
      </c>
      <c r="AJ571" s="79">
        <v>0</v>
      </c>
      <c r="AK571" s="79">
        <v>0</v>
      </c>
      <c r="AL571" s="79">
        <v>0</v>
      </c>
      <c r="AM571" s="79">
        <f t="shared" si="8"/>
        <v>0</v>
      </c>
      <c r="AP571" s="45"/>
    </row>
    <row r="572" spans="1:42" ht="33" customHeight="1">
      <c r="A572" s="54">
        <v>2302</v>
      </c>
      <c r="B572" s="55" t="s">
        <v>540</v>
      </c>
      <c r="C572" s="80" t="s">
        <v>729</v>
      </c>
      <c r="D572" s="79">
        <v>0</v>
      </c>
      <c r="E572" s="79">
        <v>0</v>
      </c>
      <c r="F572" s="79">
        <v>0</v>
      </c>
      <c r="G572" s="79">
        <v>0</v>
      </c>
      <c r="H572" s="79">
        <v>0</v>
      </c>
      <c r="I572" s="79">
        <v>0</v>
      </c>
      <c r="J572" s="79">
        <v>0</v>
      </c>
      <c r="K572" s="79">
        <v>0</v>
      </c>
      <c r="L572" s="79">
        <v>0</v>
      </c>
      <c r="M572" s="79">
        <v>0</v>
      </c>
      <c r="N572" s="79">
        <v>0</v>
      </c>
      <c r="O572" s="79">
        <v>0</v>
      </c>
      <c r="P572" s="79">
        <v>0</v>
      </c>
      <c r="Q572" s="79">
        <v>0</v>
      </c>
      <c r="R572" s="79">
        <v>0</v>
      </c>
      <c r="S572" s="79">
        <v>0</v>
      </c>
      <c r="T572" s="79">
        <v>0</v>
      </c>
      <c r="U572" s="79">
        <v>0</v>
      </c>
      <c r="V572" s="79">
        <v>0</v>
      </c>
      <c r="W572" s="79">
        <v>0</v>
      </c>
      <c r="X572" s="79">
        <v>0</v>
      </c>
      <c r="Y572" s="79">
        <v>0</v>
      </c>
      <c r="Z572" s="79">
        <v>0</v>
      </c>
      <c r="AA572" s="79">
        <v>0</v>
      </c>
      <c r="AB572" s="79">
        <v>0</v>
      </c>
      <c r="AC572" s="79">
        <v>0</v>
      </c>
      <c r="AD572" s="79">
        <v>0</v>
      </c>
      <c r="AE572" s="79">
        <v>0</v>
      </c>
      <c r="AF572" s="79">
        <v>0</v>
      </c>
      <c r="AG572" s="79">
        <v>0</v>
      </c>
      <c r="AH572" s="79">
        <v>0</v>
      </c>
      <c r="AI572" s="79">
        <v>0</v>
      </c>
      <c r="AJ572" s="79">
        <v>0</v>
      </c>
      <c r="AK572" s="79">
        <v>0</v>
      </c>
      <c r="AL572" s="79">
        <v>0</v>
      </c>
      <c r="AM572" s="79">
        <f t="shared" si="8"/>
        <v>0</v>
      </c>
      <c r="AP572" s="45"/>
    </row>
    <row r="573" spans="1:42" ht="33" customHeight="1">
      <c r="A573" s="54">
        <v>2303</v>
      </c>
      <c r="B573" s="55" t="s">
        <v>541</v>
      </c>
      <c r="C573" s="80" t="s">
        <v>729</v>
      </c>
      <c r="D573" s="79">
        <v>0</v>
      </c>
      <c r="E573" s="79">
        <v>0</v>
      </c>
      <c r="F573" s="79">
        <v>0</v>
      </c>
      <c r="G573" s="79">
        <v>0</v>
      </c>
      <c r="H573" s="79">
        <v>0</v>
      </c>
      <c r="I573" s="79">
        <v>0</v>
      </c>
      <c r="J573" s="79">
        <v>0</v>
      </c>
      <c r="K573" s="79">
        <v>0</v>
      </c>
      <c r="L573" s="79">
        <v>0</v>
      </c>
      <c r="M573" s="79">
        <v>0</v>
      </c>
      <c r="N573" s="79">
        <v>0</v>
      </c>
      <c r="O573" s="79">
        <v>0</v>
      </c>
      <c r="P573" s="79">
        <v>0</v>
      </c>
      <c r="Q573" s="79">
        <v>0</v>
      </c>
      <c r="R573" s="79">
        <v>0</v>
      </c>
      <c r="S573" s="79">
        <v>0</v>
      </c>
      <c r="T573" s="79">
        <v>0</v>
      </c>
      <c r="U573" s="79">
        <v>0</v>
      </c>
      <c r="V573" s="79">
        <v>0</v>
      </c>
      <c r="W573" s="79">
        <v>0</v>
      </c>
      <c r="X573" s="79">
        <v>0</v>
      </c>
      <c r="Y573" s="79">
        <v>0</v>
      </c>
      <c r="Z573" s="79">
        <v>0</v>
      </c>
      <c r="AA573" s="79">
        <v>0</v>
      </c>
      <c r="AB573" s="79">
        <v>0</v>
      </c>
      <c r="AC573" s="79">
        <v>0</v>
      </c>
      <c r="AD573" s="79">
        <v>0</v>
      </c>
      <c r="AE573" s="79">
        <v>0</v>
      </c>
      <c r="AF573" s="79">
        <v>0</v>
      </c>
      <c r="AG573" s="79">
        <v>0</v>
      </c>
      <c r="AH573" s="79">
        <v>0</v>
      </c>
      <c r="AI573" s="79">
        <v>0</v>
      </c>
      <c r="AJ573" s="79">
        <v>0</v>
      </c>
      <c r="AK573" s="79">
        <v>0</v>
      </c>
      <c r="AL573" s="79">
        <v>0</v>
      </c>
      <c r="AM573" s="79">
        <f t="shared" si="8"/>
        <v>0</v>
      </c>
      <c r="AP573" s="45"/>
    </row>
    <row r="574" spans="1:42" ht="33" customHeight="1">
      <c r="A574" s="54">
        <v>2311</v>
      </c>
      <c r="B574" s="55" t="s">
        <v>1400</v>
      </c>
      <c r="C574" s="80" t="s">
        <v>663</v>
      </c>
      <c r="D574" s="79">
        <v>0</v>
      </c>
      <c r="E574" s="79">
        <v>0</v>
      </c>
      <c r="F574" s="79">
        <v>0</v>
      </c>
      <c r="G574" s="79">
        <v>0</v>
      </c>
      <c r="H574" s="79">
        <v>0</v>
      </c>
      <c r="I574" s="79">
        <v>0</v>
      </c>
      <c r="J574" s="79">
        <v>0</v>
      </c>
      <c r="K574" s="79">
        <v>0</v>
      </c>
      <c r="L574" s="79">
        <v>0</v>
      </c>
      <c r="M574" s="79">
        <v>0</v>
      </c>
      <c r="N574" s="79">
        <v>0</v>
      </c>
      <c r="O574" s="79">
        <v>0</v>
      </c>
      <c r="P574" s="79">
        <v>0</v>
      </c>
      <c r="Q574" s="79">
        <v>0</v>
      </c>
      <c r="R574" s="79">
        <v>0</v>
      </c>
      <c r="S574" s="79">
        <v>0</v>
      </c>
      <c r="T574" s="79">
        <v>0</v>
      </c>
      <c r="U574" s="79">
        <v>0</v>
      </c>
      <c r="V574" s="79">
        <v>0</v>
      </c>
      <c r="W574" s="79">
        <v>0</v>
      </c>
      <c r="X574" s="79">
        <v>0</v>
      </c>
      <c r="Y574" s="79">
        <v>0</v>
      </c>
      <c r="Z574" s="79">
        <v>0</v>
      </c>
      <c r="AA574" s="79">
        <v>0</v>
      </c>
      <c r="AB574" s="79">
        <v>0</v>
      </c>
      <c r="AC574" s="79">
        <v>0</v>
      </c>
      <c r="AD574" s="79">
        <v>0</v>
      </c>
      <c r="AE574" s="79">
        <v>0</v>
      </c>
      <c r="AF574" s="79">
        <v>0</v>
      </c>
      <c r="AG574" s="79">
        <v>0</v>
      </c>
      <c r="AH574" s="79">
        <v>0</v>
      </c>
      <c r="AI574" s="79">
        <v>0</v>
      </c>
      <c r="AJ574" s="79">
        <v>0</v>
      </c>
      <c r="AK574" s="79">
        <v>0</v>
      </c>
      <c r="AL574" s="79">
        <v>0</v>
      </c>
      <c r="AM574" s="79">
        <f t="shared" si="8"/>
        <v>0</v>
      </c>
      <c r="AP574" s="45"/>
    </row>
    <row r="575" spans="1:42" ht="33" customHeight="1">
      <c r="A575" s="54">
        <v>2312</v>
      </c>
      <c r="B575" s="55" t="s">
        <v>1401</v>
      </c>
      <c r="C575" s="80" t="s">
        <v>663</v>
      </c>
      <c r="D575" s="79">
        <v>0</v>
      </c>
      <c r="E575" s="79">
        <v>0</v>
      </c>
      <c r="F575" s="79">
        <v>0</v>
      </c>
      <c r="G575" s="79">
        <v>0</v>
      </c>
      <c r="H575" s="79">
        <v>0</v>
      </c>
      <c r="I575" s="79">
        <v>0</v>
      </c>
      <c r="J575" s="79">
        <v>0</v>
      </c>
      <c r="K575" s="79">
        <v>0</v>
      </c>
      <c r="L575" s="79">
        <v>0</v>
      </c>
      <c r="M575" s="79">
        <v>0</v>
      </c>
      <c r="N575" s="79">
        <v>0</v>
      </c>
      <c r="O575" s="79">
        <v>0</v>
      </c>
      <c r="P575" s="79">
        <v>0</v>
      </c>
      <c r="Q575" s="79">
        <v>0</v>
      </c>
      <c r="R575" s="79">
        <v>0</v>
      </c>
      <c r="S575" s="79">
        <v>0</v>
      </c>
      <c r="T575" s="79">
        <v>0</v>
      </c>
      <c r="U575" s="79">
        <v>0</v>
      </c>
      <c r="V575" s="79">
        <v>0</v>
      </c>
      <c r="W575" s="79">
        <v>0</v>
      </c>
      <c r="X575" s="79">
        <v>0</v>
      </c>
      <c r="Y575" s="79">
        <v>0</v>
      </c>
      <c r="Z575" s="79">
        <v>0</v>
      </c>
      <c r="AA575" s="79">
        <v>0</v>
      </c>
      <c r="AB575" s="79">
        <v>0</v>
      </c>
      <c r="AC575" s="79">
        <v>0</v>
      </c>
      <c r="AD575" s="79">
        <v>0</v>
      </c>
      <c r="AE575" s="79">
        <v>0</v>
      </c>
      <c r="AF575" s="79">
        <v>0</v>
      </c>
      <c r="AG575" s="79">
        <v>0</v>
      </c>
      <c r="AH575" s="79">
        <v>0</v>
      </c>
      <c r="AI575" s="79">
        <v>0</v>
      </c>
      <c r="AJ575" s="79">
        <v>0</v>
      </c>
      <c r="AK575" s="79">
        <v>0</v>
      </c>
      <c r="AL575" s="79">
        <v>0</v>
      </c>
      <c r="AM575" s="79">
        <f t="shared" si="8"/>
        <v>0</v>
      </c>
      <c r="AP575" s="45"/>
    </row>
    <row r="576" spans="1:42" ht="33" customHeight="1">
      <c r="A576" s="54">
        <v>2313</v>
      </c>
      <c r="B576" s="55" t="s">
        <v>1402</v>
      </c>
      <c r="C576" s="80" t="s">
        <v>663</v>
      </c>
      <c r="D576" s="79">
        <v>0</v>
      </c>
      <c r="E576" s="79">
        <v>0</v>
      </c>
      <c r="F576" s="79">
        <v>0</v>
      </c>
      <c r="G576" s="79">
        <v>0</v>
      </c>
      <c r="H576" s="79">
        <v>0</v>
      </c>
      <c r="I576" s="79">
        <v>0</v>
      </c>
      <c r="J576" s="79">
        <v>0</v>
      </c>
      <c r="K576" s="79">
        <v>0</v>
      </c>
      <c r="L576" s="79">
        <v>0</v>
      </c>
      <c r="M576" s="79">
        <v>0</v>
      </c>
      <c r="N576" s="79">
        <v>0</v>
      </c>
      <c r="O576" s="79">
        <v>0</v>
      </c>
      <c r="P576" s="79">
        <v>0</v>
      </c>
      <c r="Q576" s="79">
        <v>0</v>
      </c>
      <c r="R576" s="79">
        <v>0</v>
      </c>
      <c r="S576" s="79">
        <v>0</v>
      </c>
      <c r="T576" s="79">
        <v>0</v>
      </c>
      <c r="U576" s="79">
        <v>0</v>
      </c>
      <c r="V576" s="79">
        <v>0</v>
      </c>
      <c r="W576" s="79">
        <v>0</v>
      </c>
      <c r="X576" s="79">
        <v>0</v>
      </c>
      <c r="Y576" s="79">
        <v>0</v>
      </c>
      <c r="Z576" s="79">
        <v>0</v>
      </c>
      <c r="AA576" s="79">
        <v>0</v>
      </c>
      <c r="AB576" s="79">
        <v>0</v>
      </c>
      <c r="AC576" s="79">
        <v>0</v>
      </c>
      <c r="AD576" s="79">
        <v>0</v>
      </c>
      <c r="AE576" s="79">
        <v>0</v>
      </c>
      <c r="AF576" s="79">
        <v>0</v>
      </c>
      <c r="AG576" s="79">
        <v>0</v>
      </c>
      <c r="AH576" s="79">
        <v>0</v>
      </c>
      <c r="AI576" s="79">
        <v>0</v>
      </c>
      <c r="AJ576" s="79">
        <v>0</v>
      </c>
      <c r="AK576" s="79">
        <v>0</v>
      </c>
      <c r="AL576" s="79">
        <v>0</v>
      </c>
      <c r="AM576" s="79">
        <f t="shared" si="8"/>
        <v>0</v>
      </c>
      <c r="AP576" s="45"/>
    </row>
    <row r="577" spans="1:42" ht="33" customHeight="1">
      <c r="A577" s="54">
        <v>2314</v>
      </c>
      <c r="B577" s="55" t="s">
        <v>1403</v>
      </c>
      <c r="C577" s="80" t="s">
        <v>663</v>
      </c>
      <c r="D577" s="79">
        <v>0</v>
      </c>
      <c r="E577" s="79">
        <v>0</v>
      </c>
      <c r="F577" s="79">
        <v>0</v>
      </c>
      <c r="G577" s="79">
        <v>0</v>
      </c>
      <c r="H577" s="79">
        <v>0</v>
      </c>
      <c r="I577" s="79">
        <v>0</v>
      </c>
      <c r="J577" s="79">
        <v>0</v>
      </c>
      <c r="K577" s="79">
        <v>0</v>
      </c>
      <c r="L577" s="79">
        <v>0</v>
      </c>
      <c r="M577" s="79">
        <v>0</v>
      </c>
      <c r="N577" s="79">
        <v>0</v>
      </c>
      <c r="O577" s="79">
        <v>0</v>
      </c>
      <c r="P577" s="79">
        <v>0</v>
      </c>
      <c r="Q577" s="79">
        <v>0</v>
      </c>
      <c r="R577" s="79">
        <v>0</v>
      </c>
      <c r="S577" s="79">
        <v>0</v>
      </c>
      <c r="T577" s="79">
        <v>0</v>
      </c>
      <c r="U577" s="79">
        <v>0</v>
      </c>
      <c r="V577" s="79">
        <v>0</v>
      </c>
      <c r="W577" s="79">
        <v>0</v>
      </c>
      <c r="X577" s="79">
        <v>0</v>
      </c>
      <c r="Y577" s="79">
        <v>0</v>
      </c>
      <c r="Z577" s="79">
        <v>0</v>
      </c>
      <c r="AA577" s="79">
        <v>0</v>
      </c>
      <c r="AB577" s="79">
        <v>0</v>
      </c>
      <c r="AC577" s="79">
        <v>0</v>
      </c>
      <c r="AD577" s="79">
        <v>0</v>
      </c>
      <c r="AE577" s="79">
        <v>0</v>
      </c>
      <c r="AF577" s="79">
        <v>0</v>
      </c>
      <c r="AG577" s="79">
        <v>0</v>
      </c>
      <c r="AH577" s="79">
        <v>0</v>
      </c>
      <c r="AI577" s="79">
        <v>0</v>
      </c>
      <c r="AJ577" s="79">
        <v>0</v>
      </c>
      <c r="AK577" s="79">
        <v>0</v>
      </c>
      <c r="AL577" s="79">
        <v>0</v>
      </c>
      <c r="AM577" s="79">
        <f t="shared" si="8"/>
        <v>0</v>
      </c>
      <c r="AP577" s="45"/>
    </row>
    <row r="578" spans="1:42" ht="33" customHeight="1">
      <c r="A578" s="54">
        <v>2315</v>
      </c>
      <c r="B578" s="55" t="s">
        <v>545</v>
      </c>
      <c r="C578" s="80" t="s">
        <v>663</v>
      </c>
      <c r="D578" s="79">
        <v>0</v>
      </c>
      <c r="E578" s="79">
        <v>0</v>
      </c>
      <c r="F578" s="79">
        <v>0</v>
      </c>
      <c r="G578" s="79">
        <v>0</v>
      </c>
      <c r="H578" s="79">
        <v>0</v>
      </c>
      <c r="I578" s="79">
        <v>0</v>
      </c>
      <c r="J578" s="79">
        <v>0</v>
      </c>
      <c r="K578" s="79">
        <v>0</v>
      </c>
      <c r="L578" s="79">
        <v>0</v>
      </c>
      <c r="M578" s="79">
        <v>0</v>
      </c>
      <c r="N578" s="79">
        <v>0</v>
      </c>
      <c r="O578" s="79">
        <v>0</v>
      </c>
      <c r="P578" s="79">
        <v>0</v>
      </c>
      <c r="Q578" s="79">
        <v>0</v>
      </c>
      <c r="R578" s="79">
        <v>0</v>
      </c>
      <c r="S578" s="79">
        <v>0</v>
      </c>
      <c r="T578" s="79">
        <v>0</v>
      </c>
      <c r="U578" s="79">
        <v>0</v>
      </c>
      <c r="V578" s="79">
        <v>0</v>
      </c>
      <c r="W578" s="79">
        <v>0</v>
      </c>
      <c r="X578" s="79">
        <v>0</v>
      </c>
      <c r="Y578" s="79">
        <v>0</v>
      </c>
      <c r="Z578" s="79">
        <v>0</v>
      </c>
      <c r="AA578" s="79">
        <v>0</v>
      </c>
      <c r="AB578" s="79">
        <v>0</v>
      </c>
      <c r="AC578" s="79">
        <v>0</v>
      </c>
      <c r="AD578" s="79">
        <v>0</v>
      </c>
      <c r="AE578" s="79">
        <v>0</v>
      </c>
      <c r="AF578" s="79">
        <v>0</v>
      </c>
      <c r="AG578" s="79">
        <v>0</v>
      </c>
      <c r="AH578" s="79">
        <v>0</v>
      </c>
      <c r="AI578" s="79">
        <v>0</v>
      </c>
      <c r="AJ578" s="79">
        <v>0</v>
      </c>
      <c r="AK578" s="79">
        <v>0</v>
      </c>
      <c r="AL578" s="79">
        <v>0</v>
      </c>
      <c r="AM578" s="79">
        <f t="shared" si="8"/>
        <v>0</v>
      </c>
      <c r="AP578" s="45"/>
    </row>
    <row r="579" spans="1:42" ht="33" customHeight="1">
      <c r="A579" s="54">
        <v>2316</v>
      </c>
      <c r="B579" s="55" t="s">
        <v>546</v>
      </c>
      <c r="C579" s="80" t="s">
        <v>663</v>
      </c>
      <c r="D579" s="79">
        <v>0</v>
      </c>
      <c r="E579" s="79">
        <v>0</v>
      </c>
      <c r="F579" s="79">
        <v>0</v>
      </c>
      <c r="G579" s="79">
        <v>0</v>
      </c>
      <c r="H579" s="79">
        <v>0</v>
      </c>
      <c r="I579" s="79">
        <v>0</v>
      </c>
      <c r="J579" s="79">
        <v>0</v>
      </c>
      <c r="K579" s="79">
        <v>0</v>
      </c>
      <c r="L579" s="79">
        <v>0</v>
      </c>
      <c r="M579" s="79">
        <v>0</v>
      </c>
      <c r="N579" s="79">
        <v>0</v>
      </c>
      <c r="O579" s="79">
        <v>0</v>
      </c>
      <c r="P579" s="79">
        <v>0</v>
      </c>
      <c r="Q579" s="79">
        <v>0</v>
      </c>
      <c r="R579" s="79">
        <v>0</v>
      </c>
      <c r="S579" s="79">
        <v>0</v>
      </c>
      <c r="T579" s="79">
        <v>0</v>
      </c>
      <c r="U579" s="79">
        <v>0</v>
      </c>
      <c r="V579" s="79">
        <v>0</v>
      </c>
      <c r="W579" s="79">
        <v>0</v>
      </c>
      <c r="X579" s="79">
        <v>0</v>
      </c>
      <c r="Y579" s="79">
        <v>0</v>
      </c>
      <c r="Z579" s="79">
        <v>0</v>
      </c>
      <c r="AA579" s="79">
        <v>0</v>
      </c>
      <c r="AB579" s="79">
        <v>0</v>
      </c>
      <c r="AC579" s="79">
        <v>0</v>
      </c>
      <c r="AD579" s="79">
        <v>0</v>
      </c>
      <c r="AE579" s="79">
        <v>0</v>
      </c>
      <c r="AF579" s="79">
        <v>0</v>
      </c>
      <c r="AG579" s="79">
        <v>0</v>
      </c>
      <c r="AH579" s="79">
        <v>0</v>
      </c>
      <c r="AI579" s="79">
        <v>0</v>
      </c>
      <c r="AJ579" s="79">
        <v>0</v>
      </c>
      <c r="AK579" s="79">
        <v>0</v>
      </c>
      <c r="AL579" s="79">
        <v>0</v>
      </c>
      <c r="AM579" s="79">
        <f t="shared" si="8"/>
        <v>0</v>
      </c>
      <c r="AP579" s="45"/>
    </row>
    <row r="580" spans="1:42" ht="33" customHeight="1">
      <c r="A580" s="54">
        <v>2317</v>
      </c>
      <c r="B580" s="55" t="s">
        <v>547</v>
      </c>
      <c r="C580" s="80" t="s">
        <v>663</v>
      </c>
      <c r="D580" s="79">
        <v>0</v>
      </c>
      <c r="E580" s="79">
        <v>0</v>
      </c>
      <c r="F580" s="79">
        <v>0</v>
      </c>
      <c r="G580" s="79">
        <v>0</v>
      </c>
      <c r="H580" s="79">
        <v>0</v>
      </c>
      <c r="I580" s="79">
        <v>0</v>
      </c>
      <c r="J580" s="79">
        <v>0</v>
      </c>
      <c r="K580" s="79">
        <v>0</v>
      </c>
      <c r="L580" s="79">
        <v>0</v>
      </c>
      <c r="M580" s="79">
        <v>0</v>
      </c>
      <c r="N580" s="79">
        <v>0</v>
      </c>
      <c r="O580" s="79">
        <v>0</v>
      </c>
      <c r="P580" s="79">
        <v>0</v>
      </c>
      <c r="Q580" s="79">
        <v>0</v>
      </c>
      <c r="R580" s="79">
        <v>0</v>
      </c>
      <c r="S580" s="79">
        <v>0</v>
      </c>
      <c r="T580" s="79">
        <v>0</v>
      </c>
      <c r="U580" s="79">
        <v>0</v>
      </c>
      <c r="V580" s="79">
        <v>0</v>
      </c>
      <c r="W580" s="79">
        <v>0</v>
      </c>
      <c r="X580" s="79">
        <v>0</v>
      </c>
      <c r="Y580" s="79">
        <v>0</v>
      </c>
      <c r="Z580" s="79">
        <v>0</v>
      </c>
      <c r="AA580" s="79">
        <v>0</v>
      </c>
      <c r="AB580" s="79">
        <v>0</v>
      </c>
      <c r="AC580" s="79">
        <v>0</v>
      </c>
      <c r="AD580" s="79">
        <v>0</v>
      </c>
      <c r="AE580" s="79">
        <v>0</v>
      </c>
      <c r="AF580" s="79">
        <v>0</v>
      </c>
      <c r="AG580" s="79">
        <v>0</v>
      </c>
      <c r="AH580" s="79">
        <v>0</v>
      </c>
      <c r="AI580" s="79">
        <v>0</v>
      </c>
      <c r="AJ580" s="79">
        <v>0</v>
      </c>
      <c r="AK580" s="79">
        <v>0</v>
      </c>
      <c r="AL580" s="79">
        <v>0</v>
      </c>
      <c r="AM580" s="79">
        <f t="shared" si="8"/>
        <v>0</v>
      </c>
      <c r="AP580" s="45"/>
    </row>
    <row r="581" spans="1:42" ht="33" customHeight="1">
      <c r="A581" s="54">
        <v>2318</v>
      </c>
      <c r="B581" s="55" t="s">
        <v>615</v>
      </c>
      <c r="C581" s="80" t="s">
        <v>663</v>
      </c>
      <c r="D581" s="79">
        <v>0</v>
      </c>
      <c r="E581" s="79">
        <v>0</v>
      </c>
      <c r="F581" s="79">
        <v>0</v>
      </c>
      <c r="G581" s="79">
        <v>0</v>
      </c>
      <c r="H581" s="79">
        <v>0</v>
      </c>
      <c r="I581" s="79">
        <v>0</v>
      </c>
      <c r="J581" s="79">
        <v>0</v>
      </c>
      <c r="K581" s="79">
        <v>0</v>
      </c>
      <c r="L581" s="79">
        <v>0</v>
      </c>
      <c r="M581" s="79">
        <v>0</v>
      </c>
      <c r="N581" s="79">
        <v>0</v>
      </c>
      <c r="O581" s="79">
        <v>0</v>
      </c>
      <c r="P581" s="79">
        <v>0</v>
      </c>
      <c r="Q581" s="79">
        <v>0</v>
      </c>
      <c r="R581" s="79">
        <v>0</v>
      </c>
      <c r="S581" s="79">
        <v>0</v>
      </c>
      <c r="T581" s="79">
        <v>0</v>
      </c>
      <c r="U581" s="79">
        <v>0</v>
      </c>
      <c r="V581" s="79">
        <v>0</v>
      </c>
      <c r="W581" s="79">
        <v>0</v>
      </c>
      <c r="X581" s="79">
        <v>0</v>
      </c>
      <c r="Y581" s="79">
        <v>0</v>
      </c>
      <c r="Z581" s="79">
        <v>0</v>
      </c>
      <c r="AA581" s="79">
        <v>0</v>
      </c>
      <c r="AB581" s="79">
        <v>0</v>
      </c>
      <c r="AC581" s="79">
        <v>0</v>
      </c>
      <c r="AD581" s="79">
        <v>0</v>
      </c>
      <c r="AE581" s="79">
        <v>0</v>
      </c>
      <c r="AF581" s="79">
        <v>0</v>
      </c>
      <c r="AG581" s="79">
        <v>0</v>
      </c>
      <c r="AH581" s="79">
        <v>0</v>
      </c>
      <c r="AI581" s="79">
        <v>0</v>
      </c>
      <c r="AJ581" s="79">
        <v>0</v>
      </c>
      <c r="AK581" s="79">
        <v>0</v>
      </c>
      <c r="AL581" s="79">
        <v>0</v>
      </c>
      <c r="AM581" s="79">
        <f t="shared" si="8"/>
        <v>0</v>
      </c>
      <c r="AP581" s="45"/>
    </row>
    <row r="582" spans="1:42" ht="33" customHeight="1">
      <c r="A582" s="54">
        <v>2319</v>
      </c>
      <c r="B582" s="55" t="s">
        <v>1404</v>
      </c>
      <c r="C582" s="80" t="s">
        <v>663</v>
      </c>
      <c r="D582" s="79">
        <v>0</v>
      </c>
      <c r="E582" s="79">
        <v>0</v>
      </c>
      <c r="F582" s="79">
        <v>0</v>
      </c>
      <c r="G582" s="79">
        <v>0</v>
      </c>
      <c r="H582" s="79">
        <v>0</v>
      </c>
      <c r="I582" s="79">
        <v>0</v>
      </c>
      <c r="J582" s="79">
        <v>0</v>
      </c>
      <c r="K582" s="79">
        <v>0</v>
      </c>
      <c r="L582" s="79">
        <v>0</v>
      </c>
      <c r="M582" s="79">
        <v>0</v>
      </c>
      <c r="N582" s="79">
        <v>0</v>
      </c>
      <c r="O582" s="79">
        <v>0</v>
      </c>
      <c r="P582" s="79">
        <v>0</v>
      </c>
      <c r="Q582" s="79">
        <v>0</v>
      </c>
      <c r="R582" s="79">
        <v>0</v>
      </c>
      <c r="S582" s="79">
        <v>0</v>
      </c>
      <c r="T582" s="79">
        <v>0</v>
      </c>
      <c r="U582" s="79">
        <v>0</v>
      </c>
      <c r="V582" s="79">
        <v>0</v>
      </c>
      <c r="W582" s="79">
        <v>0</v>
      </c>
      <c r="X582" s="79">
        <v>0</v>
      </c>
      <c r="Y582" s="79">
        <v>0</v>
      </c>
      <c r="Z582" s="79">
        <v>0</v>
      </c>
      <c r="AA582" s="79">
        <v>0</v>
      </c>
      <c r="AB582" s="79">
        <v>0</v>
      </c>
      <c r="AC582" s="79">
        <v>0</v>
      </c>
      <c r="AD582" s="79">
        <v>0</v>
      </c>
      <c r="AE582" s="79">
        <v>0</v>
      </c>
      <c r="AF582" s="79">
        <v>0</v>
      </c>
      <c r="AG582" s="79">
        <v>0</v>
      </c>
      <c r="AH582" s="79">
        <v>0</v>
      </c>
      <c r="AI582" s="79">
        <v>0</v>
      </c>
      <c r="AJ582" s="79">
        <v>0</v>
      </c>
      <c r="AK582" s="79">
        <v>0</v>
      </c>
      <c r="AL582" s="79">
        <v>0</v>
      </c>
      <c r="AM582" s="79">
        <f t="shared" si="8"/>
        <v>0</v>
      </c>
      <c r="AP582" s="45"/>
    </row>
    <row r="583" spans="1:42" ht="33" customHeight="1">
      <c r="A583" s="54">
        <v>2320</v>
      </c>
      <c r="B583" s="55" t="s">
        <v>1405</v>
      </c>
      <c r="C583" s="80" t="s">
        <v>663</v>
      </c>
      <c r="D583" s="79">
        <v>0</v>
      </c>
      <c r="E583" s="79">
        <v>0</v>
      </c>
      <c r="F583" s="79">
        <v>0</v>
      </c>
      <c r="G583" s="79">
        <v>0</v>
      </c>
      <c r="H583" s="79">
        <v>0</v>
      </c>
      <c r="I583" s="79">
        <v>0</v>
      </c>
      <c r="J583" s="79">
        <v>0</v>
      </c>
      <c r="K583" s="79">
        <v>0</v>
      </c>
      <c r="L583" s="79">
        <v>0</v>
      </c>
      <c r="M583" s="79">
        <v>0</v>
      </c>
      <c r="N583" s="79">
        <v>0</v>
      </c>
      <c r="O583" s="79">
        <v>0</v>
      </c>
      <c r="P583" s="79">
        <v>0</v>
      </c>
      <c r="Q583" s="79">
        <v>0</v>
      </c>
      <c r="R583" s="79">
        <v>0</v>
      </c>
      <c r="S583" s="79">
        <v>0</v>
      </c>
      <c r="T583" s="79">
        <v>0</v>
      </c>
      <c r="U583" s="79">
        <v>0</v>
      </c>
      <c r="V583" s="79">
        <v>0</v>
      </c>
      <c r="W583" s="79">
        <v>0</v>
      </c>
      <c r="X583" s="79">
        <v>0</v>
      </c>
      <c r="Y583" s="79">
        <v>0</v>
      </c>
      <c r="Z583" s="79">
        <v>0</v>
      </c>
      <c r="AA583" s="79">
        <v>0</v>
      </c>
      <c r="AB583" s="79">
        <v>0</v>
      </c>
      <c r="AC583" s="79">
        <v>0</v>
      </c>
      <c r="AD583" s="79">
        <v>0</v>
      </c>
      <c r="AE583" s="79">
        <v>0</v>
      </c>
      <c r="AF583" s="79">
        <v>0</v>
      </c>
      <c r="AG583" s="79">
        <v>0</v>
      </c>
      <c r="AH583" s="79">
        <v>0</v>
      </c>
      <c r="AI583" s="79">
        <v>0</v>
      </c>
      <c r="AJ583" s="79">
        <v>0</v>
      </c>
      <c r="AK583" s="79">
        <v>0</v>
      </c>
      <c r="AL583" s="79">
        <v>0</v>
      </c>
      <c r="AM583" s="79">
        <f t="shared" si="8"/>
        <v>0</v>
      </c>
      <c r="AP583" s="45"/>
    </row>
    <row r="584" spans="1:42" ht="33" customHeight="1">
      <c r="A584" s="54">
        <v>2322</v>
      </c>
      <c r="B584" s="55" t="s">
        <v>1406</v>
      </c>
      <c r="C584" s="80" t="s">
        <v>663</v>
      </c>
      <c r="D584" s="79">
        <v>0</v>
      </c>
      <c r="E584" s="79">
        <v>0</v>
      </c>
      <c r="F584" s="79">
        <v>0</v>
      </c>
      <c r="G584" s="79">
        <v>0</v>
      </c>
      <c r="H584" s="79">
        <v>0</v>
      </c>
      <c r="I584" s="79">
        <v>0</v>
      </c>
      <c r="J584" s="79">
        <v>0</v>
      </c>
      <c r="K584" s="79">
        <v>0</v>
      </c>
      <c r="L584" s="79">
        <v>0</v>
      </c>
      <c r="M584" s="79">
        <v>0</v>
      </c>
      <c r="N584" s="79">
        <v>0</v>
      </c>
      <c r="O584" s="79">
        <v>0</v>
      </c>
      <c r="P584" s="79">
        <v>0</v>
      </c>
      <c r="Q584" s="79">
        <v>0</v>
      </c>
      <c r="R584" s="79">
        <v>0</v>
      </c>
      <c r="S584" s="79">
        <v>0</v>
      </c>
      <c r="T584" s="79">
        <v>0</v>
      </c>
      <c r="U584" s="79">
        <v>0</v>
      </c>
      <c r="V584" s="79">
        <v>0</v>
      </c>
      <c r="W584" s="79">
        <v>0</v>
      </c>
      <c r="X584" s="79">
        <v>0</v>
      </c>
      <c r="Y584" s="79">
        <v>0</v>
      </c>
      <c r="Z584" s="79">
        <v>0</v>
      </c>
      <c r="AA584" s="79">
        <v>0</v>
      </c>
      <c r="AB584" s="79">
        <v>0</v>
      </c>
      <c r="AC584" s="79">
        <v>0</v>
      </c>
      <c r="AD584" s="79">
        <v>0</v>
      </c>
      <c r="AE584" s="79">
        <v>0</v>
      </c>
      <c r="AF584" s="79">
        <v>0</v>
      </c>
      <c r="AG584" s="79">
        <v>0</v>
      </c>
      <c r="AH584" s="79">
        <v>0</v>
      </c>
      <c r="AI584" s="79">
        <v>0</v>
      </c>
      <c r="AJ584" s="79">
        <v>0</v>
      </c>
      <c r="AK584" s="79">
        <v>0</v>
      </c>
      <c r="AL584" s="79">
        <v>0</v>
      </c>
      <c r="AM584" s="79">
        <f t="shared" si="8"/>
        <v>0</v>
      </c>
      <c r="AP584" s="45"/>
    </row>
    <row r="585" spans="1:42" ht="33" customHeight="1">
      <c r="A585" s="54">
        <v>2323</v>
      </c>
      <c r="B585" s="55" t="s">
        <v>1407</v>
      </c>
      <c r="C585" s="80" t="s">
        <v>663</v>
      </c>
      <c r="D585" s="79">
        <v>0</v>
      </c>
      <c r="E585" s="79">
        <v>0</v>
      </c>
      <c r="F585" s="79">
        <v>0</v>
      </c>
      <c r="G585" s="79">
        <v>0</v>
      </c>
      <c r="H585" s="79">
        <v>0</v>
      </c>
      <c r="I585" s="79">
        <v>0</v>
      </c>
      <c r="J585" s="79">
        <v>0</v>
      </c>
      <c r="K585" s="79">
        <v>0</v>
      </c>
      <c r="L585" s="79">
        <v>0</v>
      </c>
      <c r="M585" s="79">
        <v>0</v>
      </c>
      <c r="N585" s="79">
        <v>0</v>
      </c>
      <c r="O585" s="79">
        <v>0</v>
      </c>
      <c r="P585" s="79">
        <v>0</v>
      </c>
      <c r="Q585" s="79">
        <v>0</v>
      </c>
      <c r="R585" s="79">
        <v>0</v>
      </c>
      <c r="S585" s="79">
        <v>0</v>
      </c>
      <c r="T585" s="79">
        <v>0</v>
      </c>
      <c r="U585" s="79">
        <v>0</v>
      </c>
      <c r="V585" s="79">
        <v>0</v>
      </c>
      <c r="W585" s="79">
        <v>0</v>
      </c>
      <c r="X585" s="79">
        <v>0</v>
      </c>
      <c r="Y585" s="79">
        <v>0</v>
      </c>
      <c r="Z585" s="79">
        <v>0</v>
      </c>
      <c r="AA585" s="79">
        <v>0</v>
      </c>
      <c r="AB585" s="79">
        <v>0</v>
      </c>
      <c r="AC585" s="79">
        <v>0</v>
      </c>
      <c r="AD585" s="79">
        <v>0</v>
      </c>
      <c r="AE585" s="79">
        <v>0</v>
      </c>
      <c r="AF585" s="79">
        <v>0</v>
      </c>
      <c r="AG585" s="79">
        <v>0</v>
      </c>
      <c r="AH585" s="79">
        <v>0</v>
      </c>
      <c r="AI585" s="79">
        <v>0</v>
      </c>
      <c r="AJ585" s="79">
        <v>0</v>
      </c>
      <c r="AK585" s="79">
        <v>0</v>
      </c>
      <c r="AL585" s="79">
        <v>0</v>
      </c>
      <c r="AM585" s="79">
        <f t="shared" si="8"/>
        <v>0</v>
      </c>
      <c r="AP585" s="45"/>
    </row>
    <row r="586" spans="1:42" ht="33" customHeight="1">
      <c r="A586" s="54">
        <v>2324</v>
      </c>
      <c r="B586" s="55" t="s">
        <v>1408</v>
      </c>
      <c r="C586" s="80" t="s">
        <v>663</v>
      </c>
      <c r="D586" s="79">
        <v>0</v>
      </c>
      <c r="E586" s="79">
        <v>0</v>
      </c>
      <c r="F586" s="79">
        <v>0</v>
      </c>
      <c r="G586" s="79">
        <v>0</v>
      </c>
      <c r="H586" s="79">
        <v>0</v>
      </c>
      <c r="I586" s="79">
        <v>0</v>
      </c>
      <c r="J586" s="79">
        <v>0</v>
      </c>
      <c r="K586" s="79">
        <v>0</v>
      </c>
      <c r="L586" s="79">
        <v>0</v>
      </c>
      <c r="M586" s="79">
        <v>0</v>
      </c>
      <c r="N586" s="79">
        <v>0</v>
      </c>
      <c r="O586" s="79">
        <v>0</v>
      </c>
      <c r="P586" s="79">
        <v>0</v>
      </c>
      <c r="Q586" s="79">
        <v>0</v>
      </c>
      <c r="R586" s="79">
        <v>0</v>
      </c>
      <c r="S586" s="79">
        <v>0</v>
      </c>
      <c r="T586" s="79">
        <v>0</v>
      </c>
      <c r="U586" s="79">
        <v>0</v>
      </c>
      <c r="V586" s="79">
        <v>0</v>
      </c>
      <c r="W586" s="79">
        <v>0</v>
      </c>
      <c r="X586" s="79">
        <v>0</v>
      </c>
      <c r="Y586" s="79">
        <v>0</v>
      </c>
      <c r="Z586" s="79">
        <v>0</v>
      </c>
      <c r="AA586" s="79">
        <v>0</v>
      </c>
      <c r="AB586" s="79">
        <v>0</v>
      </c>
      <c r="AC586" s="79">
        <v>0</v>
      </c>
      <c r="AD586" s="79">
        <v>0</v>
      </c>
      <c r="AE586" s="79">
        <v>0</v>
      </c>
      <c r="AF586" s="79">
        <v>0</v>
      </c>
      <c r="AG586" s="79">
        <v>0</v>
      </c>
      <c r="AH586" s="79">
        <v>0</v>
      </c>
      <c r="AI586" s="79">
        <v>0</v>
      </c>
      <c r="AJ586" s="79">
        <v>0</v>
      </c>
      <c r="AK586" s="79">
        <v>0</v>
      </c>
      <c r="AL586" s="79">
        <v>0</v>
      </c>
      <c r="AM586" s="79">
        <f t="shared" si="8"/>
        <v>0</v>
      </c>
      <c r="AP586" s="45"/>
    </row>
    <row r="587" spans="1:42" ht="33" customHeight="1">
      <c r="A587" s="54">
        <v>2325</v>
      </c>
      <c r="B587" s="55" t="s">
        <v>1409</v>
      </c>
      <c r="C587" s="80" t="s">
        <v>663</v>
      </c>
      <c r="D587" s="79">
        <v>0</v>
      </c>
      <c r="E587" s="79">
        <v>0</v>
      </c>
      <c r="F587" s="79">
        <v>0</v>
      </c>
      <c r="G587" s="79">
        <v>0</v>
      </c>
      <c r="H587" s="79">
        <v>0</v>
      </c>
      <c r="I587" s="79">
        <v>0</v>
      </c>
      <c r="J587" s="79">
        <v>0</v>
      </c>
      <c r="K587" s="79">
        <v>0</v>
      </c>
      <c r="L587" s="79">
        <v>0</v>
      </c>
      <c r="M587" s="79">
        <v>0</v>
      </c>
      <c r="N587" s="79">
        <v>0</v>
      </c>
      <c r="O587" s="79">
        <v>0</v>
      </c>
      <c r="P587" s="79">
        <v>0</v>
      </c>
      <c r="Q587" s="79">
        <v>0</v>
      </c>
      <c r="R587" s="79">
        <v>0</v>
      </c>
      <c r="S587" s="79">
        <v>0</v>
      </c>
      <c r="T587" s="79">
        <v>0</v>
      </c>
      <c r="U587" s="79">
        <v>0</v>
      </c>
      <c r="V587" s="79">
        <v>0</v>
      </c>
      <c r="W587" s="79">
        <v>0</v>
      </c>
      <c r="X587" s="79">
        <v>0</v>
      </c>
      <c r="Y587" s="79">
        <v>0</v>
      </c>
      <c r="Z587" s="79">
        <v>0</v>
      </c>
      <c r="AA587" s="79">
        <v>0</v>
      </c>
      <c r="AB587" s="79">
        <v>0</v>
      </c>
      <c r="AC587" s="79">
        <v>0</v>
      </c>
      <c r="AD587" s="79">
        <v>0</v>
      </c>
      <c r="AE587" s="79">
        <v>0</v>
      </c>
      <c r="AF587" s="79">
        <v>0</v>
      </c>
      <c r="AG587" s="79">
        <v>0</v>
      </c>
      <c r="AH587" s="79">
        <v>0</v>
      </c>
      <c r="AI587" s="79">
        <v>0</v>
      </c>
      <c r="AJ587" s="79">
        <v>0</v>
      </c>
      <c r="AK587" s="79">
        <v>0</v>
      </c>
      <c r="AL587" s="79">
        <v>0</v>
      </c>
      <c r="AM587" s="79">
        <f t="shared" ref="AM587:AM602" si="9">SUM(D587:AL587)</f>
        <v>0</v>
      </c>
      <c r="AP587" s="45"/>
    </row>
    <row r="588" spans="1:42" ht="33" customHeight="1">
      <c r="A588" s="54">
        <v>2326</v>
      </c>
      <c r="B588" s="55" t="s">
        <v>1410</v>
      </c>
      <c r="C588" s="80" t="s">
        <v>663</v>
      </c>
      <c r="D588" s="79">
        <v>0</v>
      </c>
      <c r="E588" s="79">
        <v>0</v>
      </c>
      <c r="F588" s="79">
        <v>0</v>
      </c>
      <c r="G588" s="79">
        <v>0</v>
      </c>
      <c r="H588" s="79">
        <v>0</v>
      </c>
      <c r="I588" s="79">
        <v>0</v>
      </c>
      <c r="J588" s="79">
        <v>0</v>
      </c>
      <c r="K588" s="79">
        <v>0</v>
      </c>
      <c r="L588" s="79">
        <v>0</v>
      </c>
      <c r="M588" s="79">
        <v>0</v>
      </c>
      <c r="N588" s="79">
        <v>0</v>
      </c>
      <c r="O588" s="79">
        <v>0</v>
      </c>
      <c r="P588" s="79">
        <v>0</v>
      </c>
      <c r="Q588" s="79">
        <v>0</v>
      </c>
      <c r="R588" s="79">
        <v>0</v>
      </c>
      <c r="S588" s="79">
        <v>0</v>
      </c>
      <c r="T588" s="79">
        <v>0</v>
      </c>
      <c r="U588" s="79">
        <v>0</v>
      </c>
      <c r="V588" s="79">
        <v>0</v>
      </c>
      <c r="W588" s="79">
        <v>0</v>
      </c>
      <c r="X588" s="79">
        <v>0</v>
      </c>
      <c r="Y588" s="79">
        <v>0</v>
      </c>
      <c r="Z588" s="79">
        <v>0</v>
      </c>
      <c r="AA588" s="79">
        <v>0</v>
      </c>
      <c r="AB588" s="79">
        <v>0</v>
      </c>
      <c r="AC588" s="79">
        <v>0</v>
      </c>
      <c r="AD588" s="79">
        <v>0</v>
      </c>
      <c r="AE588" s="79">
        <v>0</v>
      </c>
      <c r="AF588" s="79">
        <v>0</v>
      </c>
      <c r="AG588" s="79">
        <v>0</v>
      </c>
      <c r="AH588" s="79">
        <v>0</v>
      </c>
      <c r="AI588" s="79">
        <v>0</v>
      </c>
      <c r="AJ588" s="79">
        <v>0</v>
      </c>
      <c r="AK588" s="79">
        <v>0</v>
      </c>
      <c r="AL588" s="79">
        <v>0</v>
      </c>
      <c r="AM588" s="79">
        <f t="shared" si="9"/>
        <v>0</v>
      </c>
      <c r="AP588" s="45"/>
    </row>
    <row r="589" spans="1:42" ht="33" customHeight="1">
      <c r="A589" s="54">
        <v>2327</v>
      </c>
      <c r="B589" s="55" t="s">
        <v>1411</v>
      </c>
      <c r="C589" s="80" t="s">
        <v>663</v>
      </c>
      <c r="D589" s="79">
        <v>0</v>
      </c>
      <c r="E589" s="79">
        <v>0</v>
      </c>
      <c r="F589" s="79">
        <v>0</v>
      </c>
      <c r="G589" s="79">
        <v>0</v>
      </c>
      <c r="H589" s="79">
        <v>0</v>
      </c>
      <c r="I589" s="79">
        <v>0</v>
      </c>
      <c r="J589" s="79">
        <v>0</v>
      </c>
      <c r="K589" s="79">
        <v>0</v>
      </c>
      <c r="L589" s="79">
        <v>0</v>
      </c>
      <c r="M589" s="79">
        <v>0</v>
      </c>
      <c r="N589" s="79">
        <v>0</v>
      </c>
      <c r="O589" s="79">
        <v>0</v>
      </c>
      <c r="P589" s="79">
        <v>0</v>
      </c>
      <c r="Q589" s="79">
        <v>0</v>
      </c>
      <c r="R589" s="79">
        <v>0</v>
      </c>
      <c r="S589" s="79">
        <v>0</v>
      </c>
      <c r="T589" s="79">
        <v>0</v>
      </c>
      <c r="U589" s="79">
        <v>0</v>
      </c>
      <c r="V589" s="79">
        <v>0</v>
      </c>
      <c r="W589" s="79">
        <v>0</v>
      </c>
      <c r="X589" s="79">
        <v>0</v>
      </c>
      <c r="Y589" s="79">
        <v>0</v>
      </c>
      <c r="Z589" s="79">
        <v>0</v>
      </c>
      <c r="AA589" s="79">
        <v>0</v>
      </c>
      <c r="AB589" s="79">
        <v>0</v>
      </c>
      <c r="AC589" s="79">
        <v>0</v>
      </c>
      <c r="AD589" s="79">
        <v>0</v>
      </c>
      <c r="AE589" s="79">
        <v>0</v>
      </c>
      <c r="AF589" s="79">
        <v>0</v>
      </c>
      <c r="AG589" s="79">
        <v>0</v>
      </c>
      <c r="AH589" s="79">
        <v>0</v>
      </c>
      <c r="AI589" s="79">
        <v>0</v>
      </c>
      <c r="AJ589" s="79">
        <v>0</v>
      </c>
      <c r="AK589" s="79">
        <v>0</v>
      </c>
      <c r="AL589" s="79">
        <v>0</v>
      </c>
      <c r="AM589" s="79">
        <f t="shared" si="9"/>
        <v>0</v>
      </c>
      <c r="AP589" s="45"/>
    </row>
    <row r="590" spans="1:42" ht="33" customHeight="1">
      <c r="A590" s="54">
        <v>2328</v>
      </c>
      <c r="B590" s="55" t="s">
        <v>1412</v>
      </c>
      <c r="C590" s="80" t="s">
        <v>663</v>
      </c>
      <c r="D590" s="79">
        <v>0</v>
      </c>
      <c r="E590" s="79">
        <v>0</v>
      </c>
      <c r="F590" s="79">
        <v>0</v>
      </c>
      <c r="G590" s="79">
        <v>0</v>
      </c>
      <c r="H590" s="79">
        <v>0</v>
      </c>
      <c r="I590" s="79">
        <v>0</v>
      </c>
      <c r="J590" s="79">
        <v>0</v>
      </c>
      <c r="K590" s="79">
        <v>0</v>
      </c>
      <c r="L590" s="79">
        <v>0</v>
      </c>
      <c r="M590" s="79">
        <v>0</v>
      </c>
      <c r="N590" s="79">
        <v>0</v>
      </c>
      <c r="O590" s="79">
        <v>0</v>
      </c>
      <c r="P590" s="79">
        <v>0</v>
      </c>
      <c r="Q590" s="79">
        <v>0</v>
      </c>
      <c r="R590" s="79">
        <v>0</v>
      </c>
      <c r="S590" s="79">
        <v>0</v>
      </c>
      <c r="T590" s="79">
        <v>0</v>
      </c>
      <c r="U590" s="79">
        <v>0</v>
      </c>
      <c r="V590" s="79">
        <v>0</v>
      </c>
      <c r="W590" s="79">
        <v>0</v>
      </c>
      <c r="X590" s="79">
        <v>0</v>
      </c>
      <c r="Y590" s="79">
        <v>0</v>
      </c>
      <c r="Z590" s="79">
        <v>0</v>
      </c>
      <c r="AA590" s="79">
        <v>0</v>
      </c>
      <c r="AB590" s="79">
        <v>0</v>
      </c>
      <c r="AC590" s="79">
        <v>0</v>
      </c>
      <c r="AD590" s="79">
        <v>0</v>
      </c>
      <c r="AE590" s="79">
        <v>0</v>
      </c>
      <c r="AF590" s="79">
        <v>0</v>
      </c>
      <c r="AG590" s="79">
        <v>0</v>
      </c>
      <c r="AH590" s="79">
        <v>0</v>
      </c>
      <c r="AI590" s="79">
        <v>0</v>
      </c>
      <c r="AJ590" s="79">
        <v>0</v>
      </c>
      <c r="AK590" s="79">
        <v>0</v>
      </c>
      <c r="AL590" s="79">
        <v>0</v>
      </c>
      <c r="AM590" s="79">
        <f t="shared" si="9"/>
        <v>0</v>
      </c>
      <c r="AP590" s="45"/>
    </row>
    <row r="591" spans="1:42" ht="33" customHeight="1">
      <c r="A591" s="54">
        <v>2330</v>
      </c>
      <c r="B591" s="55" t="s">
        <v>1413</v>
      </c>
      <c r="C591" s="80" t="s">
        <v>663</v>
      </c>
      <c r="D591" s="79">
        <v>0</v>
      </c>
      <c r="E591" s="79">
        <v>0</v>
      </c>
      <c r="F591" s="79">
        <v>0</v>
      </c>
      <c r="G591" s="79">
        <v>0</v>
      </c>
      <c r="H591" s="79">
        <v>0</v>
      </c>
      <c r="I591" s="79">
        <v>0</v>
      </c>
      <c r="J591" s="79">
        <v>0</v>
      </c>
      <c r="K591" s="79">
        <v>0</v>
      </c>
      <c r="L591" s="79">
        <v>0</v>
      </c>
      <c r="M591" s="79">
        <v>0</v>
      </c>
      <c r="N591" s="79">
        <v>0</v>
      </c>
      <c r="O591" s="79">
        <v>0</v>
      </c>
      <c r="P591" s="79">
        <v>0</v>
      </c>
      <c r="Q591" s="79">
        <v>0</v>
      </c>
      <c r="R591" s="79">
        <v>0</v>
      </c>
      <c r="S591" s="79">
        <v>0</v>
      </c>
      <c r="T591" s="79">
        <v>0</v>
      </c>
      <c r="U591" s="79">
        <v>0</v>
      </c>
      <c r="V591" s="79">
        <v>0</v>
      </c>
      <c r="W591" s="79">
        <v>0</v>
      </c>
      <c r="X591" s="79">
        <v>0</v>
      </c>
      <c r="Y591" s="79">
        <v>0</v>
      </c>
      <c r="Z591" s="79">
        <v>0</v>
      </c>
      <c r="AA591" s="79">
        <v>0</v>
      </c>
      <c r="AB591" s="79">
        <v>0</v>
      </c>
      <c r="AC591" s="79">
        <v>0</v>
      </c>
      <c r="AD591" s="79">
        <v>0</v>
      </c>
      <c r="AE591" s="79">
        <v>0</v>
      </c>
      <c r="AF591" s="79">
        <v>0</v>
      </c>
      <c r="AG591" s="79">
        <v>0</v>
      </c>
      <c r="AH591" s="79">
        <v>0</v>
      </c>
      <c r="AI591" s="79">
        <v>0</v>
      </c>
      <c r="AJ591" s="79">
        <v>0</v>
      </c>
      <c r="AK591" s="79">
        <v>0</v>
      </c>
      <c r="AL591" s="79">
        <v>0</v>
      </c>
      <c r="AM591" s="79">
        <f t="shared" si="9"/>
        <v>0</v>
      </c>
      <c r="AP591" s="45"/>
    </row>
    <row r="592" spans="1:42" ht="33" customHeight="1">
      <c r="A592" s="54">
        <v>2331</v>
      </c>
      <c r="B592" s="55" t="s">
        <v>1414</v>
      </c>
      <c r="C592" s="80" t="s">
        <v>663</v>
      </c>
      <c r="D592" s="79">
        <v>0</v>
      </c>
      <c r="E592" s="79">
        <v>0</v>
      </c>
      <c r="F592" s="79">
        <v>0</v>
      </c>
      <c r="G592" s="79">
        <v>0</v>
      </c>
      <c r="H592" s="79">
        <v>0</v>
      </c>
      <c r="I592" s="79">
        <v>0</v>
      </c>
      <c r="J592" s="79">
        <v>0</v>
      </c>
      <c r="K592" s="79">
        <v>0</v>
      </c>
      <c r="L592" s="79">
        <v>0</v>
      </c>
      <c r="M592" s="79">
        <v>0</v>
      </c>
      <c r="N592" s="79">
        <v>0</v>
      </c>
      <c r="O592" s="79">
        <v>0</v>
      </c>
      <c r="P592" s="79">
        <v>0</v>
      </c>
      <c r="Q592" s="79">
        <v>0</v>
      </c>
      <c r="R592" s="79">
        <v>0</v>
      </c>
      <c r="S592" s="79">
        <v>0</v>
      </c>
      <c r="T592" s="79">
        <v>0</v>
      </c>
      <c r="U592" s="79">
        <v>0</v>
      </c>
      <c r="V592" s="79">
        <v>0</v>
      </c>
      <c r="W592" s="79">
        <v>0</v>
      </c>
      <c r="X592" s="79">
        <v>0</v>
      </c>
      <c r="Y592" s="79">
        <v>0</v>
      </c>
      <c r="Z592" s="79">
        <v>0</v>
      </c>
      <c r="AA592" s="79">
        <v>0</v>
      </c>
      <c r="AB592" s="79">
        <v>0</v>
      </c>
      <c r="AC592" s="79">
        <v>0</v>
      </c>
      <c r="AD592" s="79">
        <v>0</v>
      </c>
      <c r="AE592" s="79">
        <v>0</v>
      </c>
      <c r="AF592" s="79">
        <v>0</v>
      </c>
      <c r="AG592" s="79">
        <v>0</v>
      </c>
      <c r="AH592" s="79">
        <v>0</v>
      </c>
      <c r="AI592" s="79">
        <v>0</v>
      </c>
      <c r="AJ592" s="79">
        <v>0</v>
      </c>
      <c r="AK592" s="79">
        <v>0</v>
      </c>
      <c r="AL592" s="79">
        <v>0</v>
      </c>
      <c r="AM592" s="79">
        <f t="shared" si="9"/>
        <v>0</v>
      </c>
      <c r="AP592" s="45"/>
    </row>
    <row r="593" spans="1:42" ht="33" customHeight="1">
      <c r="A593" s="54">
        <v>2333</v>
      </c>
      <c r="B593" s="55" t="s">
        <v>1415</v>
      </c>
      <c r="C593" s="80" t="s">
        <v>663</v>
      </c>
      <c r="D593" s="79">
        <v>0</v>
      </c>
      <c r="E593" s="79">
        <v>0</v>
      </c>
      <c r="F593" s="79">
        <v>0</v>
      </c>
      <c r="G593" s="79">
        <v>0</v>
      </c>
      <c r="H593" s="79">
        <v>0</v>
      </c>
      <c r="I593" s="79">
        <v>0</v>
      </c>
      <c r="J593" s="79">
        <v>0</v>
      </c>
      <c r="K593" s="79">
        <v>0</v>
      </c>
      <c r="L593" s="79">
        <v>0</v>
      </c>
      <c r="M593" s="79">
        <v>0</v>
      </c>
      <c r="N593" s="79">
        <v>0</v>
      </c>
      <c r="O593" s="79">
        <v>0</v>
      </c>
      <c r="P593" s="79">
        <v>0</v>
      </c>
      <c r="Q593" s="79">
        <v>0</v>
      </c>
      <c r="R593" s="79">
        <v>0</v>
      </c>
      <c r="S593" s="79">
        <v>0</v>
      </c>
      <c r="T593" s="79">
        <v>0</v>
      </c>
      <c r="U593" s="79">
        <v>0</v>
      </c>
      <c r="V593" s="79">
        <v>0</v>
      </c>
      <c r="W593" s="79">
        <v>0</v>
      </c>
      <c r="X593" s="79">
        <v>0</v>
      </c>
      <c r="Y593" s="79">
        <v>0</v>
      </c>
      <c r="Z593" s="79">
        <v>0</v>
      </c>
      <c r="AA593" s="79">
        <v>0</v>
      </c>
      <c r="AB593" s="79">
        <v>0</v>
      </c>
      <c r="AC593" s="79">
        <v>0</v>
      </c>
      <c r="AD593" s="79">
        <v>0</v>
      </c>
      <c r="AE593" s="79">
        <v>0</v>
      </c>
      <c r="AF593" s="79">
        <v>0</v>
      </c>
      <c r="AG593" s="79">
        <v>0</v>
      </c>
      <c r="AH593" s="79">
        <v>0</v>
      </c>
      <c r="AI593" s="79">
        <v>0</v>
      </c>
      <c r="AJ593" s="79">
        <v>0</v>
      </c>
      <c r="AK593" s="79">
        <v>0</v>
      </c>
      <c r="AL593" s="79">
        <v>0</v>
      </c>
      <c r="AM593" s="79">
        <f t="shared" si="9"/>
        <v>0</v>
      </c>
      <c r="AP593" s="45"/>
    </row>
    <row r="594" spans="1:42" ht="33" customHeight="1">
      <c r="A594" s="54">
        <v>2334</v>
      </c>
      <c r="B594" s="55" t="s">
        <v>1416</v>
      </c>
      <c r="C594" s="80" t="s">
        <v>663</v>
      </c>
      <c r="D594" s="79">
        <v>0</v>
      </c>
      <c r="E594" s="79">
        <v>0</v>
      </c>
      <c r="F594" s="79">
        <v>0</v>
      </c>
      <c r="G594" s="79">
        <v>0</v>
      </c>
      <c r="H594" s="79">
        <v>0</v>
      </c>
      <c r="I594" s="79">
        <v>0</v>
      </c>
      <c r="J594" s="79">
        <v>0</v>
      </c>
      <c r="K594" s="79">
        <v>0</v>
      </c>
      <c r="L594" s="79">
        <v>0</v>
      </c>
      <c r="M594" s="79">
        <v>0</v>
      </c>
      <c r="N594" s="79">
        <v>0</v>
      </c>
      <c r="O594" s="79">
        <v>0</v>
      </c>
      <c r="P594" s="79">
        <v>0</v>
      </c>
      <c r="Q594" s="79">
        <v>0</v>
      </c>
      <c r="R594" s="79">
        <v>0</v>
      </c>
      <c r="S594" s="79">
        <v>0</v>
      </c>
      <c r="T594" s="79">
        <v>0</v>
      </c>
      <c r="U594" s="79">
        <v>0</v>
      </c>
      <c r="V594" s="79">
        <v>0</v>
      </c>
      <c r="W594" s="79">
        <v>0</v>
      </c>
      <c r="X594" s="79">
        <v>0</v>
      </c>
      <c r="Y594" s="79">
        <v>0</v>
      </c>
      <c r="Z594" s="79">
        <v>0</v>
      </c>
      <c r="AA594" s="79">
        <v>0</v>
      </c>
      <c r="AB594" s="79">
        <v>0</v>
      </c>
      <c r="AC594" s="79">
        <v>0</v>
      </c>
      <c r="AD594" s="79">
        <v>0</v>
      </c>
      <c r="AE594" s="79">
        <v>0</v>
      </c>
      <c r="AF594" s="79">
        <v>0</v>
      </c>
      <c r="AG594" s="79">
        <v>0</v>
      </c>
      <c r="AH594" s="79">
        <v>0</v>
      </c>
      <c r="AI594" s="79">
        <v>0</v>
      </c>
      <c r="AJ594" s="79">
        <v>0</v>
      </c>
      <c r="AK594" s="79">
        <v>0</v>
      </c>
      <c r="AL594" s="79">
        <v>0</v>
      </c>
      <c r="AM594" s="79">
        <f t="shared" si="9"/>
        <v>0</v>
      </c>
      <c r="AP594" s="45"/>
    </row>
    <row r="595" spans="1:42" ht="33" customHeight="1">
      <c r="A595" s="54">
        <v>2336</v>
      </c>
      <c r="B595" s="55" t="s">
        <v>1417</v>
      </c>
      <c r="C595" s="80" t="s">
        <v>663</v>
      </c>
      <c r="D595" s="79">
        <v>0</v>
      </c>
      <c r="E595" s="79">
        <v>0</v>
      </c>
      <c r="F595" s="79">
        <v>0</v>
      </c>
      <c r="G595" s="79">
        <v>0</v>
      </c>
      <c r="H595" s="79">
        <v>0</v>
      </c>
      <c r="I595" s="79">
        <v>0</v>
      </c>
      <c r="J595" s="79">
        <v>0</v>
      </c>
      <c r="K595" s="79">
        <v>0</v>
      </c>
      <c r="L595" s="79">
        <v>0</v>
      </c>
      <c r="M595" s="79">
        <v>0</v>
      </c>
      <c r="N595" s="79">
        <v>0</v>
      </c>
      <c r="O595" s="79">
        <v>0</v>
      </c>
      <c r="P595" s="79">
        <v>0</v>
      </c>
      <c r="Q595" s="79">
        <v>0</v>
      </c>
      <c r="R595" s="79">
        <v>0</v>
      </c>
      <c r="S595" s="79">
        <v>0</v>
      </c>
      <c r="T595" s="79">
        <v>0</v>
      </c>
      <c r="U595" s="79">
        <v>0</v>
      </c>
      <c r="V595" s="79">
        <v>0</v>
      </c>
      <c r="W595" s="79">
        <v>0</v>
      </c>
      <c r="X595" s="79">
        <v>0</v>
      </c>
      <c r="Y595" s="79">
        <v>0</v>
      </c>
      <c r="Z595" s="79">
        <v>0</v>
      </c>
      <c r="AA595" s="79">
        <v>0</v>
      </c>
      <c r="AB595" s="79">
        <v>0</v>
      </c>
      <c r="AC595" s="79">
        <v>0</v>
      </c>
      <c r="AD595" s="79">
        <v>0</v>
      </c>
      <c r="AE595" s="79">
        <v>0</v>
      </c>
      <c r="AF595" s="79">
        <v>0</v>
      </c>
      <c r="AG595" s="79">
        <v>0</v>
      </c>
      <c r="AH595" s="79">
        <v>0</v>
      </c>
      <c r="AI595" s="79">
        <v>0</v>
      </c>
      <c r="AJ595" s="79">
        <v>0</v>
      </c>
      <c r="AK595" s="79">
        <v>0</v>
      </c>
      <c r="AL595" s="79">
        <v>0</v>
      </c>
      <c r="AM595" s="79">
        <f t="shared" si="9"/>
        <v>0</v>
      </c>
      <c r="AP595" s="45"/>
    </row>
    <row r="596" spans="1:42" ht="33" customHeight="1">
      <c r="A596" s="54">
        <v>3301</v>
      </c>
      <c r="B596" s="55" t="s">
        <v>1418</v>
      </c>
      <c r="C596" s="80" t="s">
        <v>663</v>
      </c>
      <c r="D596" s="79">
        <v>0</v>
      </c>
      <c r="E596" s="79">
        <v>0</v>
      </c>
      <c r="F596" s="79">
        <v>0</v>
      </c>
      <c r="G596" s="79">
        <v>0</v>
      </c>
      <c r="H596" s="79">
        <v>0</v>
      </c>
      <c r="I596" s="79">
        <v>0</v>
      </c>
      <c r="J596" s="79">
        <v>0</v>
      </c>
      <c r="K596" s="79">
        <v>0</v>
      </c>
      <c r="L596" s="79">
        <v>0</v>
      </c>
      <c r="M596" s="79">
        <v>0</v>
      </c>
      <c r="N596" s="79">
        <v>0</v>
      </c>
      <c r="O596" s="79">
        <v>0</v>
      </c>
      <c r="P596" s="79">
        <v>0</v>
      </c>
      <c r="Q596" s="79">
        <v>0</v>
      </c>
      <c r="R596" s="79">
        <v>0</v>
      </c>
      <c r="S596" s="79">
        <v>0</v>
      </c>
      <c r="T596" s="79">
        <v>0</v>
      </c>
      <c r="U596" s="79">
        <v>0</v>
      </c>
      <c r="V596" s="79">
        <v>0</v>
      </c>
      <c r="W596" s="79">
        <v>0</v>
      </c>
      <c r="X596" s="79">
        <v>0</v>
      </c>
      <c r="Y596" s="79">
        <v>0</v>
      </c>
      <c r="Z596" s="79">
        <v>0</v>
      </c>
      <c r="AA596" s="79">
        <v>0</v>
      </c>
      <c r="AB596" s="79">
        <v>0</v>
      </c>
      <c r="AC596" s="79">
        <v>0</v>
      </c>
      <c r="AD596" s="79">
        <v>0</v>
      </c>
      <c r="AE596" s="79">
        <v>0</v>
      </c>
      <c r="AF596" s="79">
        <v>0</v>
      </c>
      <c r="AG596" s="79">
        <v>0</v>
      </c>
      <c r="AH596" s="79">
        <v>0</v>
      </c>
      <c r="AI596" s="79">
        <v>0</v>
      </c>
      <c r="AJ596" s="79">
        <v>0</v>
      </c>
      <c r="AK596" s="79">
        <v>0</v>
      </c>
      <c r="AL596" s="79">
        <v>0</v>
      </c>
      <c r="AM596" s="79">
        <f t="shared" si="9"/>
        <v>0</v>
      </c>
      <c r="AP596" s="45"/>
    </row>
    <row r="597" spans="1:42" ht="33" customHeight="1">
      <c r="A597" s="54">
        <v>3401</v>
      </c>
      <c r="B597" s="55" t="s">
        <v>1419</v>
      </c>
      <c r="C597" s="80" t="s">
        <v>663</v>
      </c>
      <c r="D597" s="79">
        <v>0</v>
      </c>
      <c r="E597" s="79">
        <v>0</v>
      </c>
      <c r="F597" s="79">
        <v>0</v>
      </c>
      <c r="G597" s="79">
        <v>0</v>
      </c>
      <c r="H597" s="79">
        <v>0</v>
      </c>
      <c r="I597" s="79">
        <v>0</v>
      </c>
      <c r="J597" s="79">
        <v>0</v>
      </c>
      <c r="K597" s="79">
        <v>0</v>
      </c>
      <c r="L597" s="79">
        <v>0</v>
      </c>
      <c r="M597" s="79">
        <v>0</v>
      </c>
      <c r="N597" s="79">
        <v>0</v>
      </c>
      <c r="O597" s="79">
        <v>0</v>
      </c>
      <c r="P597" s="79">
        <v>0</v>
      </c>
      <c r="Q597" s="79">
        <v>0</v>
      </c>
      <c r="R597" s="79">
        <v>0</v>
      </c>
      <c r="S597" s="79">
        <v>0</v>
      </c>
      <c r="T597" s="79">
        <v>0</v>
      </c>
      <c r="U597" s="79">
        <v>0</v>
      </c>
      <c r="V597" s="79">
        <v>0</v>
      </c>
      <c r="W597" s="79">
        <v>0</v>
      </c>
      <c r="X597" s="79">
        <v>0</v>
      </c>
      <c r="Y597" s="79">
        <v>0</v>
      </c>
      <c r="Z597" s="79">
        <v>0</v>
      </c>
      <c r="AA597" s="79">
        <v>0</v>
      </c>
      <c r="AB597" s="79">
        <v>0</v>
      </c>
      <c r="AC597" s="79">
        <v>0</v>
      </c>
      <c r="AD597" s="79">
        <v>0</v>
      </c>
      <c r="AE597" s="79">
        <v>0</v>
      </c>
      <c r="AF597" s="79">
        <v>0</v>
      </c>
      <c r="AG597" s="79">
        <v>0</v>
      </c>
      <c r="AH597" s="79">
        <v>0</v>
      </c>
      <c r="AI597" s="79">
        <v>0</v>
      </c>
      <c r="AJ597" s="79">
        <v>0</v>
      </c>
      <c r="AK597" s="79">
        <v>0</v>
      </c>
      <c r="AL597" s="79">
        <v>0</v>
      </c>
      <c r="AM597" s="79">
        <f t="shared" si="9"/>
        <v>0</v>
      </c>
      <c r="AP597" s="45"/>
    </row>
    <row r="598" spans="1:42" ht="33" customHeight="1">
      <c r="A598" s="54">
        <v>3701</v>
      </c>
      <c r="B598" s="55" t="s">
        <v>1420</v>
      </c>
      <c r="C598" s="80" t="s">
        <v>663</v>
      </c>
      <c r="D598" s="79">
        <v>0</v>
      </c>
      <c r="E598" s="79">
        <v>0</v>
      </c>
      <c r="F598" s="79">
        <v>0</v>
      </c>
      <c r="G598" s="79">
        <v>0</v>
      </c>
      <c r="H598" s="79">
        <v>0</v>
      </c>
      <c r="I598" s="79">
        <v>0</v>
      </c>
      <c r="J598" s="79">
        <v>0</v>
      </c>
      <c r="K598" s="79">
        <v>0</v>
      </c>
      <c r="L598" s="79">
        <v>0</v>
      </c>
      <c r="M598" s="79">
        <v>0</v>
      </c>
      <c r="N598" s="79">
        <v>0</v>
      </c>
      <c r="O598" s="79">
        <v>0</v>
      </c>
      <c r="P598" s="79">
        <v>0</v>
      </c>
      <c r="Q598" s="79">
        <v>0</v>
      </c>
      <c r="R598" s="79">
        <v>0</v>
      </c>
      <c r="S598" s="79">
        <v>0</v>
      </c>
      <c r="T598" s="79">
        <v>0</v>
      </c>
      <c r="U598" s="79">
        <v>0</v>
      </c>
      <c r="V598" s="79">
        <v>0</v>
      </c>
      <c r="W598" s="79">
        <v>0</v>
      </c>
      <c r="X598" s="79">
        <v>0</v>
      </c>
      <c r="Y598" s="79">
        <v>0</v>
      </c>
      <c r="Z598" s="79">
        <v>0</v>
      </c>
      <c r="AA598" s="79">
        <v>0</v>
      </c>
      <c r="AB598" s="79">
        <v>0</v>
      </c>
      <c r="AC598" s="79">
        <v>0</v>
      </c>
      <c r="AD598" s="79">
        <v>0</v>
      </c>
      <c r="AE598" s="79">
        <v>0</v>
      </c>
      <c r="AF598" s="79">
        <v>0</v>
      </c>
      <c r="AG598" s="79">
        <v>0</v>
      </c>
      <c r="AH598" s="79">
        <v>0</v>
      </c>
      <c r="AI598" s="79">
        <v>0</v>
      </c>
      <c r="AJ598" s="79">
        <v>0</v>
      </c>
      <c r="AK598" s="79">
        <v>0</v>
      </c>
      <c r="AL598" s="79">
        <v>0</v>
      </c>
      <c r="AM598" s="79">
        <f t="shared" si="9"/>
        <v>0</v>
      </c>
      <c r="AP598" s="45"/>
    </row>
    <row r="599" spans="1:42" ht="33" customHeight="1">
      <c r="A599" s="54">
        <v>4601</v>
      </c>
      <c r="B599" s="55" t="s">
        <v>1421</v>
      </c>
      <c r="C599" s="80" t="s">
        <v>663</v>
      </c>
      <c r="D599" s="79">
        <v>0</v>
      </c>
      <c r="E599" s="79">
        <v>0</v>
      </c>
      <c r="F599" s="79">
        <v>0</v>
      </c>
      <c r="G599" s="79">
        <v>0</v>
      </c>
      <c r="H599" s="79">
        <v>0</v>
      </c>
      <c r="I599" s="79">
        <v>0</v>
      </c>
      <c r="J599" s="79">
        <v>0</v>
      </c>
      <c r="K599" s="79">
        <v>0</v>
      </c>
      <c r="L599" s="79">
        <v>0</v>
      </c>
      <c r="M599" s="79">
        <v>0</v>
      </c>
      <c r="N599" s="79">
        <v>0</v>
      </c>
      <c r="O599" s="79">
        <v>0</v>
      </c>
      <c r="P599" s="79">
        <v>0</v>
      </c>
      <c r="Q599" s="79">
        <v>0</v>
      </c>
      <c r="R599" s="79">
        <v>0</v>
      </c>
      <c r="S599" s="79">
        <v>0</v>
      </c>
      <c r="T599" s="79">
        <v>0</v>
      </c>
      <c r="U599" s="79">
        <v>0</v>
      </c>
      <c r="V599" s="79">
        <v>0</v>
      </c>
      <c r="W599" s="79">
        <v>0</v>
      </c>
      <c r="X599" s="79">
        <v>0</v>
      </c>
      <c r="Y599" s="79">
        <v>0</v>
      </c>
      <c r="Z599" s="79">
        <v>0</v>
      </c>
      <c r="AA599" s="79">
        <v>0</v>
      </c>
      <c r="AB599" s="79">
        <v>0</v>
      </c>
      <c r="AC599" s="79">
        <v>0</v>
      </c>
      <c r="AD599" s="79">
        <v>0</v>
      </c>
      <c r="AE599" s="79">
        <v>0</v>
      </c>
      <c r="AF599" s="79">
        <v>0</v>
      </c>
      <c r="AG599" s="79">
        <v>0</v>
      </c>
      <c r="AH599" s="79">
        <v>0</v>
      </c>
      <c r="AI599" s="79">
        <v>0</v>
      </c>
      <c r="AJ599" s="79">
        <v>0</v>
      </c>
      <c r="AK599" s="79">
        <v>0</v>
      </c>
      <c r="AL599" s="79">
        <v>0</v>
      </c>
      <c r="AM599" s="79">
        <f t="shared" si="9"/>
        <v>0</v>
      </c>
      <c r="AP599" s="45"/>
    </row>
    <row r="600" spans="1:42" ht="33" customHeight="1">
      <c r="A600" s="54" t="s">
        <v>565</v>
      </c>
      <c r="B600" s="55" t="s">
        <v>616</v>
      </c>
      <c r="C600" s="80" t="s">
        <v>1426</v>
      </c>
      <c r="D600" s="79">
        <v>0</v>
      </c>
      <c r="E600" s="79">
        <v>0</v>
      </c>
      <c r="F600" s="79">
        <v>0</v>
      </c>
      <c r="G600" s="79">
        <v>303082.68000000005</v>
      </c>
      <c r="H600" s="79">
        <v>0</v>
      </c>
      <c r="I600" s="79">
        <v>0</v>
      </c>
      <c r="J600" s="79">
        <v>5264.29</v>
      </c>
      <c r="K600" s="79">
        <v>0</v>
      </c>
      <c r="L600" s="79">
        <v>0</v>
      </c>
      <c r="M600" s="79">
        <v>0</v>
      </c>
      <c r="N600" s="79">
        <v>0</v>
      </c>
      <c r="O600" s="79">
        <v>0</v>
      </c>
      <c r="P600" s="79">
        <v>0</v>
      </c>
      <c r="Q600" s="79">
        <v>0</v>
      </c>
      <c r="R600" s="79">
        <v>0</v>
      </c>
      <c r="S600" s="79">
        <v>0</v>
      </c>
      <c r="T600" s="79">
        <v>0</v>
      </c>
      <c r="U600" s="79">
        <v>0</v>
      </c>
      <c r="V600" s="79">
        <v>0</v>
      </c>
      <c r="W600" s="79">
        <v>0</v>
      </c>
      <c r="X600" s="79">
        <v>0</v>
      </c>
      <c r="Y600" s="79">
        <v>0</v>
      </c>
      <c r="Z600" s="79">
        <v>0</v>
      </c>
      <c r="AA600" s="79">
        <v>0</v>
      </c>
      <c r="AB600" s="79">
        <v>0</v>
      </c>
      <c r="AC600" s="79">
        <v>0</v>
      </c>
      <c r="AD600" s="79">
        <v>0</v>
      </c>
      <c r="AE600" s="79">
        <v>0</v>
      </c>
      <c r="AF600" s="79">
        <v>0</v>
      </c>
      <c r="AG600" s="79">
        <v>0</v>
      </c>
      <c r="AH600" s="79">
        <v>0</v>
      </c>
      <c r="AI600" s="79">
        <v>0</v>
      </c>
      <c r="AJ600" s="79">
        <v>0</v>
      </c>
      <c r="AK600" s="79">
        <v>0</v>
      </c>
      <c r="AL600" s="79">
        <v>0</v>
      </c>
      <c r="AM600" s="79">
        <f t="shared" si="9"/>
        <v>308346.97000000003</v>
      </c>
      <c r="AP600" s="45"/>
    </row>
    <row r="601" spans="1:42" ht="33" customHeight="1">
      <c r="A601" s="54" t="s">
        <v>566</v>
      </c>
      <c r="B601" s="55" t="s">
        <v>1424</v>
      </c>
      <c r="C601" s="80" t="s">
        <v>1426</v>
      </c>
      <c r="D601" s="79">
        <v>0</v>
      </c>
      <c r="E601" s="79">
        <v>0</v>
      </c>
      <c r="F601" s="79">
        <v>0</v>
      </c>
      <c r="G601" s="79">
        <v>0</v>
      </c>
      <c r="H601" s="79">
        <v>0</v>
      </c>
      <c r="I601" s="79">
        <v>0</v>
      </c>
      <c r="J601" s="79">
        <v>0</v>
      </c>
      <c r="K601" s="79">
        <v>0</v>
      </c>
      <c r="L601" s="79">
        <v>0</v>
      </c>
      <c r="M601" s="79">
        <v>0</v>
      </c>
      <c r="N601" s="79">
        <v>0</v>
      </c>
      <c r="O601" s="79">
        <v>0</v>
      </c>
      <c r="P601" s="79">
        <v>0</v>
      </c>
      <c r="Q601" s="79">
        <v>0</v>
      </c>
      <c r="R601" s="79">
        <v>0</v>
      </c>
      <c r="S601" s="79">
        <v>0</v>
      </c>
      <c r="T601" s="79">
        <v>0</v>
      </c>
      <c r="U601" s="79">
        <v>0</v>
      </c>
      <c r="V601" s="79">
        <v>0</v>
      </c>
      <c r="W601" s="79">
        <v>0</v>
      </c>
      <c r="X601" s="79">
        <v>0</v>
      </c>
      <c r="Y601" s="79">
        <v>0</v>
      </c>
      <c r="Z601" s="79">
        <v>0</v>
      </c>
      <c r="AA601" s="79">
        <v>0</v>
      </c>
      <c r="AB601" s="79">
        <v>0</v>
      </c>
      <c r="AC601" s="79">
        <v>0</v>
      </c>
      <c r="AD601" s="79">
        <v>0</v>
      </c>
      <c r="AE601" s="79">
        <v>0</v>
      </c>
      <c r="AF601" s="79">
        <v>0</v>
      </c>
      <c r="AG601" s="79">
        <v>0</v>
      </c>
      <c r="AH601" s="79">
        <v>0</v>
      </c>
      <c r="AI601" s="79">
        <v>0</v>
      </c>
      <c r="AJ601" s="79">
        <v>0</v>
      </c>
      <c r="AK601" s="79">
        <v>0</v>
      </c>
      <c r="AL601" s="79">
        <v>0</v>
      </c>
      <c r="AM601" s="79">
        <f t="shared" si="9"/>
        <v>0</v>
      </c>
      <c r="AP601" s="45"/>
    </row>
    <row r="602" spans="1:42" ht="33" customHeight="1">
      <c r="A602" s="54" t="s">
        <v>567</v>
      </c>
      <c r="B602" s="55" t="s">
        <v>617</v>
      </c>
      <c r="C602" s="80" t="s">
        <v>663</v>
      </c>
      <c r="D602" s="79">
        <v>0</v>
      </c>
      <c r="E602" s="79">
        <v>0</v>
      </c>
      <c r="F602" s="79">
        <v>0</v>
      </c>
      <c r="G602" s="79">
        <v>4048136.9400000009</v>
      </c>
      <c r="H602" s="79">
        <v>0</v>
      </c>
      <c r="I602" s="79">
        <v>0</v>
      </c>
      <c r="J602" s="79">
        <v>2225243.3899999997</v>
      </c>
      <c r="K602" s="79">
        <v>0</v>
      </c>
      <c r="L602" s="79">
        <v>0</v>
      </c>
      <c r="M602" s="79">
        <v>0</v>
      </c>
      <c r="N602" s="79">
        <v>0</v>
      </c>
      <c r="O602" s="79">
        <v>0</v>
      </c>
      <c r="P602" s="79">
        <v>0</v>
      </c>
      <c r="Q602" s="79">
        <v>1940.01</v>
      </c>
      <c r="R602" s="79">
        <v>0</v>
      </c>
      <c r="S602" s="79">
        <v>0</v>
      </c>
      <c r="T602" s="79">
        <v>0</v>
      </c>
      <c r="U602" s="79">
        <v>0</v>
      </c>
      <c r="V602" s="79">
        <v>0</v>
      </c>
      <c r="W602" s="79">
        <v>0</v>
      </c>
      <c r="X602" s="79">
        <v>0</v>
      </c>
      <c r="Y602" s="79">
        <v>0</v>
      </c>
      <c r="Z602" s="79">
        <v>0</v>
      </c>
      <c r="AA602" s="79">
        <v>0</v>
      </c>
      <c r="AB602" s="79">
        <v>0</v>
      </c>
      <c r="AC602" s="79">
        <v>0</v>
      </c>
      <c r="AD602" s="79">
        <v>0</v>
      </c>
      <c r="AE602" s="79">
        <v>0</v>
      </c>
      <c r="AF602" s="79">
        <v>0</v>
      </c>
      <c r="AG602" s="79">
        <v>0</v>
      </c>
      <c r="AH602" s="79">
        <v>0</v>
      </c>
      <c r="AI602" s="79">
        <v>0</v>
      </c>
      <c r="AJ602" s="79">
        <v>0</v>
      </c>
      <c r="AK602" s="79">
        <v>0</v>
      </c>
      <c r="AL602" s="79">
        <v>0</v>
      </c>
      <c r="AM602" s="79">
        <f t="shared" si="9"/>
        <v>6275320.3399999999</v>
      </c>
      <c r="AP602" s="45"/>
    </row>
    <row r="603" spans="1:42" s="202" customFormat="1" ht="12.75" customHeight="1">
      <c r="A603" s="198"/>
      <c r="B603" s="199"/>
      <c r="C603" s="200"/>
      <c r="D603" s="201"/>
      <c r="E603" s="201"/>
      <c r="F603" s="201"/>
      <c r="G603" s="201"/>
      <c r="H603" s="201"/>
      <c r="I603" s="201"/>
      <c r="J603" s="201"/>
      <c r="K603" s="201"/>
      <c r="L603" s="201"/>
      <c r="M603" s="201"/>
      <c r="N603" s="201"/>
      <c r="O603" s="201"/>
      <c r="P603" s="201"/>
      <c r="Q603" s="201"/>
      <c r="R603" s="201"/>
      <c r="S603" s="201"/>
      <c r="T603" s="201"/>
      <c r="U603" s="201"/>
      <c r="V603" s="201"/>
      <c r="W603" s="201"/>
      <c r="X603" s="201"/>
      <c r="Y603" s="201"/>
      <c r="Z603" s="201"/>
      <c r="AA603" s="201"/>
      <c r="AB603" s="201"/>
      <c r="AC603" s="201"/>
      <c r="AD603" s="201"/>
      <c r="AE603" s="201"/>
      <c r="AF603" s="201"/>
      <c r="AG603" s="201"/>
      <c r="AH603" s="201"/>
      <c r="AI603" s="201"/>
      <c r="AJ603" s="201"/>
      <c r="AK603" s="201"/>
      <c r="AL603" s="201"/>
      <c r="AM603" s="79"/>
      <c r="AO603" s="203"/>
      <c r="AP603" s="204"/>
    </row>
    <row r="604" spans="1:42" ht="18.95" customHeight="1" thickBot="1">
      <c r="A604" s="44"/>
      <c r="B604" s="143" t="s">
        <v>572</v>
      </c>
      <c r="C604" s="143"/>
      <c r="D604" s="142">
        <f t="shared" ref="D604:AM604" si="10">+SUBTOTAL(9,D11:D602)</f>
        <v>4758971.3199999994</v>
      </c>
      <c r="E604" s="142">
        <f t="shared" si="10"/>
        <v>4758971.3199999994</v>
      </c>
      <c r="F604" s="142">
        <f t="shared" si="10"/>
        <v>663007312.75999987</v>
      </c>
      <c r="G604" s="142">
        <f t="shared" si="10"/>
        <v>39831778.410000004</v>
      </c>
      <c r="H604" s="142">
        <f t="shared" si="10"/>
        <v>0</v>
      </c>
      <c r="I604" s="142">
        <f t="shared" si="10"/>
        <v>822315.32999999984</v>
      </c>
      <c r="J604" s="142">
        <f t="shared" si="10"/>
        <v>1680293392.7400002</v>
      </c>
      <c r="K604" s="142">
        <f t="shared" si="10"/>
        <v>0</v>
      </c>
      <c r="L604" s="142">
        <f t="shared" si="10"/>
        <v>269035.81</v>
      </c>
      <c r="M604" s="142">
        <f t="shared" si="10"/>
        <v>8127502.169999999</v>
      </c>
      <c r="N604" s="142">
        <f t="shared" si="10"/>
        <v>0</v>
      </c>
      <c r="O604" s="142">
        <f t="shared" si="10"/>
        <v>21269985.320000004</v>
      </c>
      <c r="P604" s="142">
        <f t="shared" si="10"/>
        <v>55344.919999999991</v>
      </c>
      <c r="Q604" s="142">
        <f t="shared" si="10"/>
        <v>59682419.010000013</v>
      </c>
      <c r="R604" s="142">
        <f t="shared" si="10"/>
        <v>89648873.349999994</v>
      </c>
      <c r="S604" s="142">
        <f t="shared" si="10"/>
        <v>32718167.440000001</v>
      </c>
      <c r="T604" s="142">
        <f t="shared" si="10"/>
        <v>0</v>
      </c>
      <c r="U604" s="142">
        <f t="shared" si="10"/>
        <v>0</v>
      </c>
      <c r="V604" s="142">
        <f t="shared" si="10"/>
        <v>14280306.950000001</v>
      </c>
      <c r="W604" s="142">
        <f t="shared" si="10"/>
        <v>5416031.2598000001</v>
      </c>
      <c r="X604" s="142">
        <f t="shared" si="10"/>
        <v>5416031.2598000001</v>
      </c>
      <c r="Y604" s="142">
        <f t="shared" si="10"/>
        <v>4461.2</v>
      </c>
      <c r="Z604" s="142">
        <f t="shared" si="10"/>
        <v>0</v>
      </c>
      <c r="AA604" s="142">
        <f t="shared" si="10"/>
        <v>250.05</v>
      </c>
      <c r="AB604" s="142">
        <f t="shared" si="10"/>
        <v>116297643.94</v>
      </c>
      <c r="AC604" s="142">
        <f t="shared" si="10"/>
        <v>1350.27</v>
      </c>
      <c r="AD604" s="142">
        <f t="shared" si="10"/>
        <v>0</v>
      </c>
      <c r="AE604" s="142">
        <f t="shared" si="10"/>
        <v>862.71</v>
      </c>
      <c r="AF604" s="142">
        <f t="shared" si="10"/>
        <v>0</v>
      </c>
      <c r="AG604" s="142">
        <f t="shared" si="10"/>
        <v>535153135.82999998</v>
      </c>
      <c r="AH604" s="142">
        <f t="shared" si="10"/>
        <v>62530789.989999987</v>
      </c>
      <c r="AI604" s="142">
        <f t="shared" si="10"/>
        <v>0</v>
      </c>
      <c r="AJ604" s="142">
        <f t="shared" si="10"/>
        <v>0.13999999999999999</v>
      </c>
      <c r="AK604" s="142">
        <f t="shared" si="10"/>
        <v>0</v>
      </c>
      <c r="AL604" s="142">
        <f t="shared" si="10"/>
        <v>0</v>
      </c>
      <c r="AM604" s="142">
        <f t="shared" si="10"/>
        <v>3344344933.4995995</v>
      </c>
      <c r="AP604" s="206"/>
    </row>
    <row r="605" spans="1:42" ht="15.75" thickTop="1">
      <c r="A605" s="19"/>
      <c r="B605" s="20"/>
      <c r="C605" s="21"/>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8"/>
    </row>
    <row r="606" spans="1:42">
      <c r="AP606" s="206"/>
    </row>
    <row r="607" spans="1:42">
      <c r="AM607" s="194"/>
    </row>
    <row r="608" spans="1:42" s="17" customFormat="1" hidden="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O608" s="61"/>
    </row>
    <row r="609" spans="3:39" hidden="1"/>
    <row r="610" spans="3:39" hidden="1"/>
    <row r="611" spans="3:39" hidden="1"/>
    <row r="612" spans="3:39" hidden="1"/>
    <row r="613" spans="3:39" ht="15.75" hidden="1" thickBot="1">
      <c r="C613" s="18"/>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63"/>
      <c r="AF613" s="63"/>
      <c r="AG613" s="63"/>
      <c r="AH613" s="63"/>
      <c r="AI613" s="63"/>
      <c r="AJ613" s="63"/>
      <c r="AK613" s="63"/>
      <c r="AL613" s="63"/>
      <c r="AM613" s="61"/>
    </row>
    <row r="614" spans="3:39" hidden="1">
      <c r="AM614" s="61"/>
    </row>
    <row r="615" spans="3:39">
      <c r="AM615" s="195"/>
    </row>
    <row r="616" spans="3:39">
      <c r="AM616" s="195"/>
    </row>
    <row r="617" spans="3:39">
      <c r="AM617" s="195"/>
    </row>
    <row r="618" spans="3:39">
      <c r="AM618" s="195"/>
    </row>
  </sheetData>
  <sheetProtection formatCells="0" formatColumns="0" formatRows="0" sort="0" autoFilter="0" pivotTables="0"/>
  <autoFilter ref="A10:AM602"/>
  <mergeCells count="6">
    <mergeCell ref="A4:AM4"/>
    <mergeCell ref="W9:AL9"/>
    <mergeCell ref="D9:V9"/>
    <mergeCell ref="A7:AM7"/>
    <mergeCell ref="A6:AM6"/>
    <mergeCell ref="A5:AM5"/>
  </mergeCells>
  <printOptions horizontalCentered="1"/>
  <pageMargins left="0.23" right="0.44" top="0.47244094488188981" bottom="0.23622047244094491" header="0.31496062992125984" footer="0.23622047244094491"/>
  <pageSetup scale="3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C54"/>
  <sheetViews>
    <sheetView view="pageBreakPreview" topLeftCell="A28" zoomScale="115" zoomScaleNormal="100" zoomScaleSheetLayoutView="115" workbookViewId="0">
      <selection activeCell="B3" sqref="B3"/>
    </sheetView>
  </sheetViews>
  <sheetFormatPr baseColWidth="10" defaultRowHeight="15"/>
  <cols>
    <col min="1" max="1" width="3.28515625" customWidth="1"/>
    <col min="2" max="2" width="109.7109375" customWidth="1"/>
    <col min="3" max="3" width="2.85546875" customWidth="1"/>
  </cols>
  <sheetData>
    <row r="1" spans="1:3">
      <c r="A1" s="65"/>
      <c r="B1" s="66" t="s">
        <v>581</v>
      </c>
      <c r="C1" s="65"/>
    </row>
    <row r="2" spans="1:3" ht="5.25" customHeight="1">
      <c r="A2" s="65"/>
      <c r="B2" s="67"/>
      <c r="C2" s="65"/>
    </row>
    <row r="3" spans="1:3" ht="78.75">
      <c r="A3" s="65"/>
      <c r="B3" s="68" t="s">
        <v>680</v>
      </c>
      <c r="C3" s="65"/>
    </row>
    <row r="4" spans="1:3" ht="56.25">
      <c r="A4" s="65"/>
      <c r="B4" s="68" t="s">
        <v>1457</v>
      </c>
      <c r="C4" s="65"/>
    </row>
    <row r="5" spans="1:3" ht="22.5">
      <c r="A5" s="65"/>
      <c r="B5" s="68" t="s">
        <v>651</v>
      </c>
      <c r="C5" s="65"/>
    </row>
    <row r="6" spans="1:3" ht="15.75" thickBot="1">
      <c r="A6" s="65"/>
      <c r="B6" s="68" t="s">
        <v>665</v>
      </c>
      <c r="C6" s="65"/>
    </row>
    <row r="7" spans="1:3">
      <c r="A7" s="65"/>
      <c r="B7" s="69" t="s">
        <v>582</v>
      </c>
      <c r="C7" s="65"/>
    </row>
    <row r="8" spans="1:3">
      <c r="A8" s="65"/>
      <c r="B8" s="70" t="s">
        <v>583</v>
      </c>
      <c r="C8" s="65"/>
    </row>
    <row r="9" spans="1:3" ht="23.25" thickBot="1">
      <c r="A9" s="65"/>
      <c r="B9" s="71" t="s">
        <v>652</v>
      </c>
      <c r="C9" s="65"/>
    </row>
    <row r="10" spans="1:3">
      <c r="A10" s="65"/>
      <c r="B10" s="72" t="s">
        <v>584</v>
      </c>
      <c r="C10" s="65"/>
    </row>
    <row r="11" spans="1:3">
      <c r="A11" s="65"/>
      <c r="B11" s="70" t="s">
        <v>585</v>
      </c>
      <c r="C11" s="65"/>
    </row>
    <row r="12" spans="1:3" ht="57" thickBot="1">
      <c r="A12" s="65"/>
      <c r="B12" s="70" t="s">
        <v>586</v>
      </c>
      <c r="C12" s="65"/>
    </row>
    <row r="13" spans="1:3" ht="57" thickBot="1">
      <c r="A13" s="65"/>
      <c r="B13" s="73" t="s">
        <v>653</v>
      </c>
      <c r="C13" s="65"/>
    </row>
    <row r="14" spans="1:3" ht="34.5" hidden="1" thickBot="1">
      <c r="A14" s="65"/>
      <c r="B14" s="74" t="s">
        <v>669</v>
      </c>
      <c r="C14" s="65"/>
    </row>
    <row r="15" spans="1:3" ht="34.5" hidden="1" thickBot="1">
      <c r="A15" s="65"/>
      <c r="B15" s="75" t="s">
        <v>666</v>
      </c>
      <c r="C15" s="65"/>
    </row>
    <row r="16" spans="1:3" hidden="1">
      <c r="A16" s="65"/>
      <c r="B16" s="69" t="s">
        <v>587</v>
      </c>
      <c r="C16" s="65"/>
    </row>
    <row r="17" spans="1:3" hidden="1">
      <c r="A17" s="65"/>
      <c r="B17" s="70" t="s">
        <v>588</v>
      </c>
      <c r="C17" s="65"/>
    </row>
    <row r="18" spans="1:3" ht="15.75" hidden="1" thickBot="1">
      <c r="A18" s="65"/>
      <c r="B18" s="71" t="s">
        <v>589</v>
      </c>
      <c r="C18" s="65"/>
    </row>
    <row r="19" spans="1:3">
      <c r="A19" s="65"/>
      <c r="B19" s="72" t="s">
        <v>590</v>
      </c>
      <c r="C19" s="65"/>
    </row>
    <row r="20" spans="1:3">
      <c r="A20" s="65"/>
      <c r="B20" s="70" t="s">
        <v>654</v>
      </c>
      <c r="C20" s="65"/>
    </row>
    <row r="21" spans="1:3" ht="15.75" thickBot="1">
      <c r="A21" s="65"/>
      <c r="B21" s="71" t="s">
        <v>591</v>
      </c>
      <c r="C21" s="65"/>
    </row>
    <row r="22" spans="1:3">
      <c r="A22" s="65"/>
      <c r="B22" s="72" t="s">
        <v>592</v>
      </c>
      <c r="C22" s="65"/>
    </row>
    <row r="23" spans="1:3">
      <c r="A23" s="65"/>
      <c r="B23" s="70" t="s">
        <v>655</v>
      </c>
      <c r="C23" s="65"/>
    </row>
    <row r="24" spans="1:3" ht="23.25" thickBot="1">
      <c r="A24" s="65"/>
      <c r="B24" s="71" t="s">
        <v>593</v>
      </c>
      <c r="C24" s="65"/>
    </row>
    <row r="25" spans="1:3">
      <c r="A25" s="65"/>
      <c r="B25" s="72" t="s">
        <v>656</v>
      </c>
      <c r="C25" s="65"/>
    </row>
    <row r="26" spans="1:3">
      <c r="A26" s="65"/>
      <c r="B26" s="70" t="s">
        <v>594</v>
      </c>
      <c r="C26" s="65"/>
    </row>
    <row r="27" spans="1:3" ht="15.75" thickBot="1">
      <c r="A27" s="65"/>
      <c r="B27" s="71" t="s">
        <v>595</v>
      </c>
      <c r="C27" s="65"/>
    </row>
    <row r="28" spans="1:3">
      <c r="A28" s="65"/>
      <c r="B28" s="72" t="s">
        <v>596</v>
      </c>
      <c r="C28" s="65"/>
    </row>
    <row r="29" spans="1:3">
      <c r="A29" s="65"/>
      <c r="B29" s="70" t="s">
        <v>597</v>
      </c>
      <c r="C29" s="65"/>
    </row>
    <row r="30" spans="1:3" ht="15.75" thickBot="1">
      <c r="A30" s="65"/>
      <c r="B30" s="71" t="s">
        <v>598</v>
      </c>
      <c r="C30" s="65"/>
    </row>
    <row r="31" spans="1:3">
      <c r="A31" s="65"/>
      <c r="B31" s="72" t="s">
        <v>599</v>
      </c>
      <c r="C31" s="65"/>
    </row>
    <row r="32" spans="1:3">
      <c r="A32" s="65"/>
      <c r="B32" s="70" t="s">
        <v>600</v>
      </c>
      <c r="C32" s="65"/>
    </row>
    <row r="33" spans="1:3" ht="15.75" thickBot="1">
      <c r="A33" s="65"/>
      <c r="B33" s="71" t="s">
        <v>601</v>
      </c>
      <c r="C33" s="65"/>
    </row>
    <row r="34" spans="1:3">
      <c r="A34" s="65"/>
      <c r="B34" s="72" t="s">
        <v>657</v>
      </c>
      <c r="C34" s="65"/>
    </row>
    <row r="35" spans="1:3">
      <c r="A35" s="65"/>
      <c r="B35" s="70" t="s">
        <v>602</v>
      </c>
      <c r="C35" s="65"/>
    </row>
    <row r="36" spans="1:3" ht="15.75" thickBot="1">
      <c r="A36" s="65"/>
      <c r="B36" s="71" t="s">
        <v>601</v>
      </c>
      <c r="C36" s="65"/>
    </row>
    <row r="37" spans="1:3">
      <c r="A37" s="65"/>
      <c r="B37" s="72" t="s">
        <v>667</v>
      </c>
      <c r="C37" s="65"/>
    </row>
    <row r="38" spans="1:3">
      <c r="A38" s="65"/>
      <c r="B38" s="70" t="s">
        <v>658</v>
      </c>
      <c r="C38" s="65"/>
    </row>
    <row r="39" spans="1:3" ht="23.25" thickBot="1">
      <c r="A39" s="65"/>
      <c r="B39" s="71" t="s">
        <v>603</v>
      </c>
      <c r="C39" s="65"/>
    </row>
    <row r="40" spans="1:3">
      <c r="A40" s="65"/>
      <c r="B40" s="72" t="s">
        <v>604</v>
      </c>
      <c r="C40" s="65"/>
    </row>
    <row r="41" spans="1:3">
      <c r="A41" s="65"/>
      <c r="B41" s="70" t="s">
        <v>605</v>
      </c>
      <c r="C41" s="65"/>
    </row>
    <row r="42" spans="1:3">
      <c r="A42" s="65"/>
      <c r="B42" s="70" t="s">
        <v>606</v>
      </c>
      <c r="C42" s="65"/>
    </row>
    <row r="43" spans="1:3" ht="23.25" thickBot="1">
      <c r="A43" s="65"/>
      <c r="B43" s="71" t="s">
        <v>668</v>
      </c>
      <c r="C43" s="65"/>
    </row>
    <row r="44" spans="1:3">
      <c r="A44" s="65"/>
      <c r="B44" s="72" t="s">
        <v>607</v>
      </c>
      <c r="C44" s="65"/>
    </row>
    <row r="45" spans="1:3">
      <c r="A45" s="65"/>
      <c r="B45" s="70" t="s">
        <v>608</v>
      </c>
      <c r="C45" s="65"/>
    </row>
    <row r="46" spans="1:3">
      <c r="A46" s="65"/>
      <c r="B46" s="70" t="s">
        <v>659</v>
      </c>
      <c r="C46" s="65"/>
    </row>
    <row r="47" spans="1:3">
      <c r="A47" s="65"/>
      <c r="B47" s="70" t="s">
        <v>660</v>
      </c>
      <c r="C47" s="65"/>
    </row>
    <row r="48" spans="1:3" ht="23.25" thickBot="1">
      <c r="A48" s="65"/>
      <c r="B48" s="71" t="s">
        <v>661</v>
      </c>
      <c r="C48" s="65"/>
    </row>
    <row r="49" spans="1:3" ht="13.5" customHeight="1">
      <c r="A49" s="225"/>
      <c r="B49" s="226" t="s">
        <v>765</v>
      </c>
      <c r="C49" s="65"/>
    </row>
    <row r="50" spans="1:3" ht="22.5">
      <c r="A50" s="65"/>
      <c r="B50" s="70" t="s">
        <v>766</v>
      </c>
      <c r="C50" s="65"/>
    </row>
    <row r="51" spans="1:3" ht="23.25" thickBot="1">
      <c r="A51" s="65"/>
      <c r="B51" s="71" t="s">
        <v>764</v>
      </c>
      <c r="C51" s="65"/>
    </row>
    <row r="52" spans="1:3">
      <c r="A52" s="65"/>
      <c r="B52" s="224"/>
      <c r="C52" s="65"/>
    </row>
    <row r="53" spans="1:3" ht="22.5">
      <c r="A53" s="65"/>
      <c r="B53" s="76" t="s">
        <v>609</v>
      </c>
      <c r="C53" s="65"/>
    </row>
    <row r="54" spans="1:3">
      <c r="A54" s="65"/>
      <c r="B54" s="65"/>
      <c r="C54" s="65"/>
    </row>
  </sheetData>
  <pageMargins left="0.7" right="0.7" top="0.75" bottom="0.75" header="0.3" footer="0.3"/>
  <pageSetup scale="6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P2038"/>
  <sheetViews>
    <sheetView view="pageBreakPreview" zoomScaleNormal="100" zoomScaleSheetLayoutView="100" workbookViewId="0">
      <pane ySplit="9" topLeftCell="A10" activePane="bottomLeft" state="frozen"/>
      <selection activeCell="G12" sqref="G12:K12"/>
      <selection pane="bottomLeft"/>
    </sheetView>
  </sheetViews>
  <sheetFormatPr baseColWidth="10" defaultRowHeight="12.75"/>
  <cols>
    <col min="1" max="1" width="7.140625" style="87" customWidth="1"/>
    <col min="2" max="2" width="4.140625" style="87" customWidth="1"/>
    <col min="3" max="3" width="15.5703125" style="145" customWidth="1"/>
    <col min="4" max="4" width="12.28515625" style="87" bestFit="1" customWidth="1"/>
    <col min="5" max="5" width="14" style="87" customWidth="1"/>
    <col min="6" max="6" width="12.140625" style="87" customWidth="1"/>
    <col min="7" max="7" width="9.42578125" style="87" customWidth="1"/>
    <col min="8" max="8" width="12.42578125" style="87" customWidth="1"/>
    <col min="9" max="9" width="50.28515625" style="94" customWidth="1"/>
    <col min="10" max="13" width="7.28515625" style="87" customWidth="1"/>
    <col min="14" max="15" width="16.85546875" style="154" customWidth="1"/>
    <col min="16" max="16" width="13.85546875" style="87" customWidth="1"/>
    <col min="17" max="16384" width="11.42578125" style="83"/>
  </cols>
  <sheetData>
    <row r="1" spans="1:16">
      <c r="A1" s="161" t="s">
        <v>36</v>
      </c>
      <c r="B1" s="161"/>
      <c r="C1" s="161"/>
      <c r="D1" s="161"/>
      <c r="E1" s="161"/>
      <c r="F1" s="161"/>
      <c r="G1" s="161"/>
      <c r="H1" s="161"/>
      <c r="I1" s="161"/>
      <c r="J1" s="161"/>
      <c r="K1" s="95"/>
      <c r="L1" s="95"/>
      <c r="M1" s="95"/>
      <c r="N1" s="157"/>
      <c r="O1" s="157"/>
      <c r="P1" s="95"/>
    </row>
    <row r="2" spans="1:16" ht="15.75">
      <c r="A2" s="161" t="s">
        <v>736</v>
      </c>
      <c r="B2" s="161"/>
      <c r="C2" s="161"/>
      <c r="D2" s="161"/>
      <c r="E2" s="161"/>
      <c r="F2" s="161"/>
      <c r="G2" s="161"/>
      <c r="H2" s="161"/>
      <c r="I2" s="161"/>
      <c r="J2" s="161"/>
      <c r="K2" s="95"/>
      <c r="L2" s="95"/>
      <c r="M2" s="95"/>
      <c r="N2" s="157"/>
      <c r="O2" s="157"/>
      <c r="P2" s="95"/>
    </row>
    <row r="3" spans="1:16">
      <c r="A3" s="161" t="s">
        <v>38</v>
      </c>
      <c r="B3" s="161"/>
      <c r="C3" s="161"/>
      <c r="D3" s="161"/>
      <c r="E3" s="161"/>
      <c r="F3" s="161"/>
      <c r="G3" s="161"/>
      <c r="H3" s="161"/>
      <c r="I3" s="161"/>
      <c r="J3" s="161"/>
      <c r="K3" s="95"/>
      <c r="L3" s="95"/>
      <c r="M3" s="95"/>
      <c r="N3" s="157"/>
      <c r="O3" s="157"/>
      <c r="P3" s="95"/>
    </row>
    <row r="4" spans="1:16">
      <c r="A4" s="161" t="s">
        <v>5100</v>
      </c>
      <c r="B4" s="161"/>
      <c r="C4" s="161"/>
      <c r="D4" s="161"/>
      <c r="E4" s="161"/>
      <c r="F4" s="161"/>
      <c r="G4" s="161"/>
      <c r="H4" s="161"/>
      <c r="I4" s="161"/>
      <c r="J4" s="161"/>
      <c r="K4" s="95"/>
      <c r="L4" s="95"/>
      <c r="M4" s="95"/>
      <c r="N4" s="157"/>
      <c r="O4" s="157"/>
      <c r="P4" s="95"/>
    </row>
    <row r="5" spans="1:16">
      <c r="A5" s="86" t="s">
        <v>5102</v>
      </c>
      <c r="B5" s="81"/>
      <c r="C5" s="81"/>
      <c r="D5" s="81"/>
      <c r="E5" s="97"/>
      <c r="F5" s="81"/>
      <c r="G5" s="81"/>
      <c r="H5" s="81"/>
      <c r="I5" s="91"/>
      <c r="J5" s="82"/>
      <c r="K5" s="95"/>
      <c r="L5" s="95"/>
      <c r="M5" s="95"/>
      <c r="N5" s="157"/>
      <c r="O5" s="157"/>
      <c r="P5" s="95"/>
    </row>
    <row r="6" spans="1:16">
      <c r="A6" s="86"/>
      <c r="B6" s="81"/>
      <c r="C6" s="81"/>
      <c r="D6" s="81"/>
      <c r="E6" s="97"/>
      <c r="F6" s="81"/>
      <c r="G6" s="81"/>
      <c r="H6" s="81"/>
      <c r="I6" s="91"/>
      <c r="J6" s="82"/>
      <c r="K6" s="95"/>
      <c r="L6" s="95"/>
      <c r="M6" s="95"/>
      <c r="N6" s="157"/>
      <c r="O6" s="157"/>
      <c r="P6" s="95"/>
    </row>
    <row r="7" spans="1:16">
      <c r="A7" s="88"/>
      <c r="B7" s="88"/>
      <c r="C7" s="144"/>
      <c r="D7" s="88"/>
      <c r="E7" s="88"/>
      <c r="F7" s="88"/>
      <c r="G7" s="88"/>
      <c r="H7" s="88"/>
      <c r="I7" s="92"/>
      <c r="J7" s="354" t="s">
        <v>695</v>
      </c>
      <c r="K7" s="355"/>
      <c r="L7" s="354" t="s">
        <v>694</v>
      </c>
      <c r="M7" s="355"/>
      <c r="N7" s="356"/>
      <c r="O7" s="356"/>
      <c r="P7" s="88"/>
    </row>
    <row r="8" spans="1:16" ht="12.75" customHeight="1">
      <c r="A8" s="352" t="s">
        <v>696</v>
      </c>
      <c r="B8" s="352" t="s">
        <v>697</v>
      </c>
      <c r="C8" s="351" t="s">
        <v>707</v>
      </c>
      <c r="D8" s="351" t="s">
        <v>691</v>
      </c>
      <c r="E8" s="351" t="s">
        <v>689</v>
      </c>
      <c r="F8" s="351" t="s">
        <v>690</v>
      </c>
      <c r="G8" s="351" t="s">
        <v>692</v>
      </c>
      <c r="H8" s="352" t="s">
        <v>714</v>
      </c>
      <c r="I8" s="351" t="s">
        <v>693</v>
      </c>
      <c r="J8" s="352" t="s">
        <v>699</v>
      </c>
      <c r="K8" s="352" t="s">
        <v>700</v>
      </c>
      <c r="L8" s="352" t="s">
        <v>698</v>
      </c>
      <c r="M8" s="352" t="s">
        <v>701</v>
      </c>
      <c r="N8" s="353" t="s">
        <v>702</v>
      </c>
      <c r="O8" s="351" t="s">
        <v>703</v>
      </c>
      <c r="P8" s="351" t="s">
        <v>710</v>
      </c>
    </row>
    <row r="9" spans="1:16">
      <c r="A9" s="352"/>
      <c r="B9" s="352"/>
      <c r="C9" s="351"/>
      <c r="D9" s="351"/>
      <c r="E9" s="351"/>
      <c r="F9" s="351"/>
      <c r="G9" s="351"/>
      <c r="H9" s="352"/>
      <c r="I9" s="351"/>
      <c r="J9" s="352"/>
      <c r="K9" s="352"/>
      <c r="L9" s="352"/>
      <c r="M9" s="352"/>
      <c r="N9" s="353"/>
      <c r="O9" s="351"/>
      <c r="P9" s="351"/>
    </row>
    <row r="10" spans="1:16" ht="51">
      <c r="A10" s="283">
        <v>292</v>
      </c>
      <c r="B10" s="89"/>
      <c r="C10" s="284" t="s">
        <v>132</v>
      </c>
      <c r="D10" s="84">
        <v>43467</v>
      </c>
      <c r="E10" s="85" t="s">
        <v>1459</v>
      </c>
      <c r="F10" s="85" t="s">
        <v>3</v>
      </c>
      <c r="G10" s="85">
        <v>1699661</v>
      </c>
      <c r="H10" s="89"/>
      <c r="I10" s="285" t="s">
        <v>3185</v>
      </c>
      <c r="J10" s="89"/>
      <c r="K10" s="89"/>
      <c r="L10" s="89"/>
      <c r="M10" s="89"/>
      <c r="N10" s="286">
        <v>0</v>
      </c>
      <c r="O10" s="286">
        <v>79</v>
      </c>
      <c r="P10" s="89" t="s">
        <v>674</v>
      </c>
    </row>
    <row r="11" spans="1:16" ht="38.25">
      <c r="A11" s="283" t="s">
        <v>567</v>
      </c>
      <c r="B11" s="89"/>
      <c r="C11" s="284" t="s">
        <v>617</v>
      </c>
      <c r="D11" s="84">
        <v>43467</v>
      </c>
      <c r="E11" s="85" t="s">
        <v>1460</v>
      </c>
      <c r="F11" s="85" t="s">
        <v>3</v>
      </c>
      <c r="G11" s="85">
        <v>1699660</v>
      </c>
      <c r="H11" s="89"/>
      <c r="I11" s="285" t="s">
        <v>3186</v>
      </c>
      <c r="J11" s="89"/>
      <c r="K11" s="89"/>
      <c r="L11" s="89"/>
      <c r="M11" s="89"/>
      <c r="N11" s="286">
        <v>0</v>
      </c>
      <c r="O11" s="286">
        <v>1050</v>
      </c>
      <c r="P11" s="89" t="s">
        <v>674</v>
      </c>
    </row>
    <row r="12" spans="1:16" ht="51">
      <c r="A12" s="283">
        <v>292</v>
      </c>
      <c r="B12" s="89"/>
      <c r="C12" s="284" t="s">
        <v>132</v>
      </c>
      <c r="D12" s="84">
        <v>43467</v>
      </c>
      <c r="E12" s="85" t="s">
        <v>1461</v>
      </c>
      <c r="F12" s="85" t="s">
        <v>3</v>
      </c>
      <c r="G12" s="85">
        <v>1699659</v>
      </c>
      <c r="H12" s="89"/>
      <c r="I12" s="285" t="s">
        <v>3185</v>
      </c>
      <c r="J12" s="89"/>
      <c r="K12" s="89"/>
      <c r="L12" s="89"/>
      <c r="M12" s="89"/>
      <c r="N12" s="286">
        <v>0</v>
      </c>
      <c r="O12" s="286">
        <v>99</v>
      </c>
      <c r="P12" s="89" t="s">
        <v>674</v>
      </c>
    </row>
    <row r="13" spans="1:16" ht="51">
      <c r="A13" s="283" t="s">
        <v>567</v>
      </c>
      <c r="B13" s="89"/>
      <c r="C13" s="284" t="s">
        <v>617</v>
      </c>
      <c r="D13" s="84">
        <v>43467</v>
      </c>
      <c r="E13" s="85" t="s">
        <v>1462</v>
      </c>
      <c r="F13" s="85" t="s">
        <v>3</v>
      </c>
      <c r="G13" s="85">
        <v>1699603</v>
      </c>
      <c r="H13" s="89"/>
      <c r="I13" s="285" t="s">
        <v>3187</v>
      </c>
      <c r="J13" s="89"/>
      <c r="K13" s="89"/>
      <c r="L13" s="89"/>
      <c r="M13" s="89"/>
      <c r="N13" s="286">
        <v>0</v>
      </c>
      <c r="O13" s="286">
        <v>800</v>
      </c>
      <c r="P13" s="89" t="s">
        <v>674</v>
      </c>
    </row>
    <row r="14" spans="1:16" ht="38.25">
      <c r="A14" s="283">
        <v>16</v>
      </c>
      <c r="B14" s="89"/>
      <c r="C14" s="284" t="s">
        <v>45</v>
      </c>
      <c r="D14" s="84">
        <v>43467</v>
      </c>
      <c r="E14" s="85" t="s">
        <v>1463</v>
      </c>
      <c r="F14" s="85" t="s">
        <v>3</v>
      </c>
      <c r="G14" s="85">
        <v>1699600</v>
      </c>
      <c r="H14" s="89"/>
      <c r="I14" s="285" t="s">
        <v>3188</v>
      </c>
      <c r="J14" s="89"/>
      <c r="K14" s="89"/>
      <c r="L14" s="89"/>
      <c r="M14" s="89"/>
      <c r="N14" s="286">
        <v>0</v>
      </c>
      <c r="O14" s="286">
        <v>100</v>
      </c>
      <c r="P14" s="89" t="s">
        <v>674</v>
      </c>
    </row>
    <row r="15" spans="1:16" ht="38.25">
      <c r="A15" s="283">
        <v>16</v>
      </c>
      <c r="B15" s="89"/>
      <c r="C15" s="284" t="s">
        <v>45</v>
      </c>
      <c r="D15" s="84">
        <v>43467</v>
      </c>
      <c r="E15" s="85" t="s">
        <v>1464</v>
      </c>
      <c r="F15" s="85" t="s">
        <v>3</v>
      </c>
      <c r="G15" s="85">
        <v>1699598</v>
      </c>
      <c r="H15" s="89"/>
      <c r="I15" s="285" t="s">
        <v>3188</v>
      </c>
      <c r="J15" s="89"/>
      <c r="K15" s="89"/>
      <c r="L15" s="89"/>
      <c r="M15" s="89"/>
      <c r="N15" s="286">
        <v>0</v>
      </c>
      <c r="O15" s="286">
        <v>40</v>
      </c>
      <c r="P15" s="89" t="s">
        <v>674</v>
      </c>
    </row>
    <row r="16" spans="1:16" ht="63.75">
      <c r="A16" s="283" t="s">
        <v>567</v>
      </c>
      <c r="B16" s="89"/>
      <c r="C16" s="284" t="s">
        <v>617</v>
      </c>
      <c r="D16" s="84">
        <v>43467</v>
      </c>
      <c r="E16" s="85" t="s">
        <v>1465</v>
      </c>
      <c r="F16" s="85" t="s">
        <v>3</v>
      </c>
      <c r="G16" s="85">
        <v>1699551</v>
      </c>
      <c r="H16" s="89"/>
      <c r="I16" s="285" t="s">
        <v>3189</v>
      </c>
      <c r="J16" s="89"/>
      <c r="K16" s="89"/>
      <c r="L16" s="89"/>
      <c r="M16" s="89"/>
      <c r="N16" s="286">
        <v>0</v>
      </c>
      <c r="O16" s="286">
        <v>4009.5</v>
      </c>
      <c r="P16" s="89" t="s">
        <v>674</v>
      </c>
    </row>
    <row r="17" spans="1:16" ht="38.25">
      <c r="A17" s="283" t="s">
        <v>567</v>
      </c>
      <c r="B17" s="89"/>
      <c r="C17" s="284" t="s">
        <v>617</v>
      </c>
      <c r="D17" s="84">
        <v>43467</v>
      </c>
      <c r="E17" s="85" t="s">
        <v>1466</v>
      </c>
      <c r="F17" s="85" t="s">
        <v>3</v>
      </c>
      <c r="G17" s="85">
        <v>1699536</v>
      </c>
      <c r="H17" s="89"/>
      <c r="I17" s="285" t="s">
        <v>3190</v>
      </c>
      <c r="J17" s="89"/>
      <c r="K17" s="89"/>
      <c r="L17" s="89"/>
      <c r="M17" s="89"/>
      <c r="N17" s="286">
        <v>0</v>
      </c>
      <c r="O17" s="286">
        <v>280</v>
      </c>
      <c r="P17" s="89" t="s">
        <v>674</v>
      </c>
    </row>
    <row r="18" spans="1:16" ht="51">
      <c r="A18" s="283" t="s">
        <v>567</v>
      </c>
      <c r="B18" s="89"/>
      <c r="C18" s="284" t="s">
        <v>617</v>
      </c>
      <c r="D18" s="84">
        <v>43467</v>
      </c>
      <c r="E18" s="85" t="s">
        <v>1467</v>
      </c>
      <c r="F18" s="85" t="s">
        <v>3</v>
      </c>
      <c r="G18" s="85">
        <v>1699525</v>
      </c>
      <c r="H18" s="89"/>
      <c r="I18" s="285" t="s">
        <v>793</v>
      </c>
      <c r="J18" s="89"/>
      <c r="K18" s="89"/>
      <c r="L18" s="89"/>
      <c r="M18" s="89"/>
      <c r="N18" s="286">
        <v>0</v>
      </c>
      <c r="O18" s="286">
        <v>5020</v>
      </c>
      <c r="P18" s="89" t="s">
        <v>674</v>
      </c>
    </row>
    <row r="19" spans="1:16" ht="51">
      <c r="A19" s="283" t="s">
        <v>567</v>
      </c>
      <c r="B19" s="89"/>
      <c r="C19" s="284" t="s">
        <v>617</v>
      </c>
      <c r="D19" s="84">
        <v>43467</v>
      </c>
      <c r="E19" s="85" t="s">
        <v>1468</v>
      </c>
      <c r="F19" s="85" t="s">
        <v>3</v>
      </c>
      <c r="G19" s="85">
        <v>1699523</v>
      </c>
      <c r="H19" s="89"/>
      <c r="I19" s="285" t="s">
        <v>717</v>
      </c>
      <c r="J19" s="89"/>
      <c r="K19" s="89"/>
      <c r="L19" s="89"/>
      <c r="M19" s="89"/>
      <c r="N19" s="286">
        <v>0</v>
      </c>
      <c r="O19" s="286">
        <v>1000</v>
      </c>
      <c r="P19" s="89" t="s">
        <v>674</v>
      </c>
    </row>
    <row r="20" spans="1:16" ht="51">
      <c r="A20" s="283" t="s">
        <v>567</v>
      </c>
      <c r="B20" s="89"/>
      <c r="C20" s="284" t="s">
        <v>617</v>
      </c>
      <c r="D20" s="84">
        <v>43467</v>
      </c>
      <c r="E20" s="85" t="s">
        <v>1469</v>
      </c>
      <c r="F20" s="85" t="s">
        <v>3</v>
      </c>
      <c r="G20" s="85">
        <v>1699520</v>
      </c>
      <c r="H20" s="89"/>
      <c r="I20" s="285" t="s">
        <v>3191</v>
      </c>
      <c r="J20" s="89"/>
      <c r="K20" s="89"/>
      <c r="L20" s="89"/>
      <c r="M20" s="89"/>
      <c r="N20" s="286">
        <v>0</v>
      </c>
      <c r="O20" s="286">
        <v>1437.19</v>
      </c>
      <c r="P20" s="89" t="s">
        <v>674</v>
      </c>
    </row>
    <row r="21" spans="1:16" ht="38.25">
      <c r="A21" s="283" t="s">
        <v>567</v>
      </c>
      <c r="B21" s="89"/>
      <c r="C21" s="284" t="s">
        <v>617</v>
      </c>
      <c r="D21" s="84">
        <v>43467</v>
      </c>
      <c r="E21" s="85" t="s">
        <v>1470</v>
      </c>
      <c r="F21" s="85" t="s">
        <v>3</v>
      </c>
      <c r="G21" s="85">
        <v>1699519</v>
      </c>
      <c r="H21" s="89"/>
      <c r="I21" s="285" t="s">
        <v>3192</v>
      </c>
      <c r="J21" s="89"/>
      <c r="K21" s="89"/>
      <c r="L21" s="89"/>
      <c r="M21" s="89"/>
      <c r="N21" s="286">
        <v>0</v>
      </c>
      <c r="O21" s="286">
        <v>71</v>
      </c>
      <c r="P21" s="89" t="s">
        <v>674</v>
      </c>
    </row>
    <row r="22" spans="1:16" ht="38.25">
      <c r="A22" s="283" t="s">
        <v>567</v>
      </c>
      <c r="B22" s="89"/>
      <c r="C22" s="284" t="s">
        <v>617</v>
      </c>
      <c r="D22" s="84">
        <v>43467</v>
      </c>
      <c r="E22" s="85" t="s">
        <v>1471</v>
      </c>
      <c r="F22" s="85" t="s">
        <v>3</v>
      </c>
      <c r="G22" s="85">
        <v>1699516</v>
      </c>
      <c r="H22" s="89"/>
      <c r="I22" s="285" t="s">
        <v>3193</v>
      </c>
      <c r="J22" s="89"/>
      <c r="K22" s="89"/>
      <c r="L22" s="89"/>
      <c r="M22" s="89"/>
      <c r="N22" s="286">
        <v>0</v>
      </c>
      <c r="O22" s="286">
        <v>2220.46</v>
      </c>
      <c r="P22" s="89" t="s">
        <v>674</v>
      </c>
    </row>
    <row r="23" spans="1:16" ht="38.25">
      <c r="A23" s="283">
        <v>526</v>
      </c>
      <c r="B23" s="89"/>
      <c r="C23" s="284" t="s">
        <v>612</v>
      </c>
      <c r="D23" s="84">
        <v>43467</v>
      </c>
      <c r="E23" s="85" t="s">
        <v>1472</v>
      </c>
      <c r="F23" s="85" t="s">
        <v>3</v>
      </c>
      <c r="G23" s="85">
        <v>1699509</v>
      </c>
      <c r="H23" s="89"/>
      <c r="I23" s="285" t="s">
        <v>3194</v>
      </c>
      <c r="J23" s="89"/>
      <c r="K23" s="89"/>
      <c r="L23" s="89"/>
      <c r="M23" s="89"/>
      <c r="N23" s="286">
        <v>0</v>
      </c>
      <c r="O23" s="286">
        <v>85</v>
      </c>
      <c r="P23" s="89" t="s">
        <v>674</v>
      </c>
    </row>
    <row r="24" spans="1:16" ht="51">
      <c r="A24" s="283">
        <v>383</v>
      </c>
      <c r="B24" s="89"/>
      <c r="C24" s="284" t="s">
        <v>1380</v>
      </c>
      <c r="D24" s="84">
        <v>43467</v>
      </c>
      <c r="E24" s="85" t="s">
        <v>1473</v>
      </c>
      <c r="F24" s="85" t="s">
        <v>3</v>
      </c>
      <c r="G24" s="85">
        <v>1699493</v>
      </c>
      <c r="H24" s="89"/>
      <c r="I24" s="285" t="s">
        <v>3195</v>
      </c>
      <c r="J24" s="89"/>
      <c r="K24" s="89"/>
      <c r="L24" s="89"/>
      <c r="M24" s="89"/>
      <c r="N24" s="286">
        <v>0</v>
      </c>
      <c r="O24" s="286">
        <v>870.34</v>
      </c>
      <c r="P24" s="89" t="s">
        <v>674</v>
      </c>
    </row>
    <row r="25" spans="1:16" ht="51">
      <c r="A25" s="283">
        <v>383</v>
      </c>
      <c r="B25" s="89"/>
      <c r="C25" s="284" t="s">
        <v>1380</v>
      </c>
      <c r="D25" s="84">
        <v>43467</v>
      </c>
      <c r="E25" s="85" t="s">
        <v>1474</v>
      </c>
      <c r="F25" s="85" t="s">
        <v>3</v>
      </c>
      <c r="G25" s="85">
        <v>1699491</v>
      </c>
      <c r="H25" s="89"/>
      <c r="I25" s="285" t="s">
        <v>3196</v>
      </c>
      <c r="J25" s="89"/>
      <c r="K25" s="89"/>
      <c r="L25" s="89"/>
      <c r="M25" s="89"/>
      <c r="N25" s="286">
        <v>0</v>
      </c>
      <c r="O25" s="286">
        <v>693.21</v>
      </c>
      <c r="P25" s="89" t="s">
        <v>674</v>
      </c>
    </row>
    <row r="26" spans="1:16" ht="51">
      <c r="A26" s="283">
        <v>283</v>
      </c>
      <c r="B26" s="89"/>
      <c r="C26" s="284" t="s">
        <v>127</v>
      </c>
      <c r="D26" s="84">
        <v>43467</v>
      </c>
      <c r="E26" s="85" t="s">
        <v>1475</v>
      </c>
      <c r="F26" s="85" t="s">
        <v>3</v>
      </c>
      <c r="G26" s="85">
        <v>1699640</v>
      </c>
      <c r="H26" s="89"/>
      <c r="I26" s="285" t="s">
        <v>3197</v>
      </c>
      <c r="J26" s="89"/>
      <c r="K26" s="89"/>
      <c r="L26" s="89"/>
      <c r="M26" s="89"/>
      <c r="N26" s="286">
        <v>0</v>
      </c>
      <c r="O26" s="286">
        <v>2200.3000000000002</v>
      </c>
      <c r="P26" s="89" t="s">
        <v>674</v>
      </c>
    </row>
    <row r="27" spans="1:16" ht="63.75">
      <c r="A27" s="283">
        <v>222</v>
      </c>
      <c r="B27" s="89"/>
      <c r="C27" s="284" t="s">
        <v>105</v>
      </c>
      <c r="D27" s="84">
        <v>43467</v>
      </c>
      <c r="E27" s="85" t="s">
        <v>1476</v>
      </c>
      <c r="F27" s="85" t="s">
        <v>3</v>
      </c>
      <c r="G27" s="85">
        <v>1699639</v>
      </c>
      <c r="H27" s="89"/>
      <c r="I27" s="285" t="s">
        <v>3198</v>
      </c>
      <c r="J27" s="89"/>
      <c r="K27" s="89"/>
      <c r="L27" s="89"/>
      <c r="M27" s="89"/>
      <c r="N27" s="286">
        <v>0</v>
      </c>
      <c r="O27" s="286">
        <v>7602.24</v>
      </c>
      <c r="P27" s="89" t="s">
        <v>674</v>
      </c>
    </row>
    <row r="28" spans="1:16" ht="51">
      <c r="A28" s="283">
        <v>283</v>
      </c>
      <c r="B28" s="89"/>
      <c r="C28" s="284" t="s">
        <v>127</v>
      </c>
      <c r="D28" s="84">
        <v>43467</v>
      </c>
      <c r="E28" s="85" t="s">
        <v>1477</v>
      </c>
      <c r="F28" s="85" t="s">
        <v>3</v>
      </c>
      <c r="G28" s="85">
        <v>1699638</v>
      </c>
      <c r="H28" s="89"/>
      <c r="I28" s="285" t="s">
        <v>3199</v>
      </c>
      <c r="J28" s="89"/>
      <c r="K28" s="89"/>
      <c r="L28" s="89"/>
      <c r="M28" s="89"/>
      <c r="N28" s="286">
        <v>0</v>
      </c>
      <c r="O28" s="286">
        <v>2058237.35</v>
      </c>
      <c r="P28" s="89" t="s">
        <v>674</v>
      </c>
    </row>
    <row r="29" spans="1:16" ht="63.75">
      <c r="A29" s="283">
        <v>222</v>
      </c>
      <c r="B29" s="89"/>
      <c r="C29" s="284" t="s">
        <v>105</v>
      </c>
      <c r="D29" s="84">
        <v>43467</v>
      </c>
      <c r="E29" s="85" t="s">
        <v>1478</v>
      </c>
      <c r="F29" s="85" t="s">
        <v>3</v>
      </c>
      <c r="G29" s="85">
        <v>1699636</v>
      </c>
      <c r="H29" s="89"/>
      <c r="I29" s="285" t="s">
        <v>3200</v>
      </c>
      <c r="J29" s="89"/>
      <c r="K29" s="89"/>
      <c r="L29" s="89"/>
      <c r="M29" s="89"/>
      <c r="N29" s="286">
        <v>0</v>
      </c>
      <c r="O29" s="286">
        <v>9216.41</v>
      </c>
      <c r="P29" s="89" t="s">
        <v>674</v>
      </c>
    </row>
    <row r="30" spans="1:16" ht="51">
      <c r="A30" s="283">
        <v>283</v>
      </c>
      <c r="B30" s="89"/>
      <c r="C30" s="284" t="s">
        <v>127</v>
      </c>
      <c r="D30" s="84">
        <v>43467</v>
      </c>
      <c r="E30" s="85" t="s">
        <v>1479</v>
      </c>
      <c r="F30" s="85" t="s">
        <v>3</v>
      </c>
      <c r="G30" s="85">
        <v>1699635</v>
      </c>
      <c r="H30" s="89"/>
      <c r="I30" s="285" t="s">
        <v>3201</v>
      </c>
      <c r="J30" s="89"/>
      <c r="K30" s="89"/>
      <c r="L30" s="89"/>
      <c r="M30" s="89"/>
      <c r="N30" s="286">
        <v>0</v>
      </c>
      <c r="O30" s="286">
        <v>325430.53999999998</v>
      </c>
      <c r="P30" s="89" t="s">
        <v>674</v>
      </c>
    </row>
    <row r="31" spans="1:16" ht="63.75">
      <c r="A31" s="283">
        <v>222</v>
      </c>
      <c r="B31" s="89"/>
      <c r="C31" s="284" t="s">
        <v>105</v>
      </c>
      <c r="D31" s="84">
        <v>43467</v>
      </c>
      <c r="E31" s="85" t="s">
        <v>1480</v>
      </c>
      <c r="F31" s="85" t="s">
        <v>3</v>
      </c>
      <c r="G31" s="85">
        <v>1699634</v>
      </c>
      <c r="H31" s="89"/>
      <c r="I31" s="285" t="s">
        <v>3202</v>
      </c>
      <c r="J31" s="89"/>
      <c r="K31" s="89"/>
      <c r="L31" s="89"/>
      <c r="M31" s="89"/>
      <c r="N31" s="286">
        <v>0</v>
      </c>
      <c r="O31" s="286">
        <v>11635.43</v>
      </c>
      <c r="P31" s="89" t="s">
        <v>674</v>
      </c>
    </row>
    <row r="32" spans="1:16" ht="51">
      <c r="A32" s="283">
        <v>20</v>
      </c>
      <c r="B32" s="89"/>
      <c r="C32" s="284" t="s">
        <v>46</v>
      </c>
      <c r="D32" s="84">
        <v>43467</v>
      </c>
      <c r="E32" s="85" t="s">
        <v>1481</v>
      </c>
      <c r="F32" s="85" t="s">
        <v>3</v>
      </c>
      <c r="G32" s="85">
        <v>1699739</v>
      </c>
      <c r="H32" s="89"/>
      <c r="I32" s="285" t="s">
        <v>3203</v>
      </c>
      <c r="J32" s="89"/>
      <c r="K32" s="89"/>
      <c r="L32" s="89"/>
      <c r="M32" s="89"/>
      <c r="N32" s="286">
        <v>0</v>
      </c>
      <c r="O32" s="286">
        <v>405</v>
      </c>
      <c r="P32" s="89" t="s">
        <v>674</v>
      </c>
    </row>
    <row r="33" spans="1:16" ht="51">
      <c r="A33" s="283">
        <v>291</v>
      </c>
      <c r="B33" s="89"/>
      <c r="C33" s="284" t="s">
        <v>131</v>
      </c>
      <c r="D33" s="84">
        <v>43467</v>
      </c>
      <c r="E33" s="85" t="s">
        <v>1482</v>
      </c>
      <c r="F33" s="85" t="s">
        <v>3</v>
      </c>
      <c r="G33" s="85">
        <v>1699733</v>
      </c>
      <c r="H33" s="89"/>
      <c r="I33" s="285" t="s">
        <v>3204</v>
      </c>
      <c r="J33" s="89"/>
      <c r="K33" s="89"/>
      <c r="L33" s="89"/>
      <c r="M33" s="89"/>
      <c r="N33" s="286">
        <v>0</v>
      </c>
      <c r="O33" s="286">
        <v>64.5</v>
      </c>
      <c r="P33" s="89" t="s">
        <v>674</v>
      </c>
    </row>
    <row r="34" spans="1:16" ht="51">
      <c r="A34" s="283">
        <v>46</v>
      </c>
      <c r="B34" s="89"/>
      <c r="C34" s="284" t="s">
        <v>50</v>
      </c>
      <c r="D34" s="84">
        <v>43467</v>
      </c>
      <c r="E34" s="85" t="s">
        <v>1483</v>
      </c>
      <c r="F34" s="85" t="s">
        <v>3</v>
      </c>
      <c r="G34" s="85">
        <v>1699730</v>
      </c>
      <c r="H34" s="89"/>
      <c r="I34" s="285" t="s">
        <v>3205</v>
      </c>
      <c r="J34" s="89"/>
      <c r="K34" s="89"/>
      <c r="L34" s="89"/>
      <c r="M34" s="89"/>
      <c r="N34" s="286">
        <v>0</v>
      </c>
      <c r="O34" s="286">
        <v>0.01</v>
      </c>
      <c r="P34" s="89" t="s">
        <v>674</v>
      </c>
    </row>
    <row r="35" spans="1:16" ht="51">
      <c r="A35" s="283" t="s">
        <v>567</v>
      </c>
      <c r="B35" s="89"/>
      <c r="C35" s="284" t="s">
        <v>617</v>
      </c>
      <c r="D35" s="84">
        <v>43467</v>
      </c>
      <c r="E35" s="85" t="s">
        <v>1484</v>
      </c>
      <c r="F35" s="85" t="s">
        <v>3</v>
      </c>
      <c r="G35" s="85">
        <v>1699725</v>
      </c>
      <c r="H35" s="89"/>
      <c r="I35" s="285" t="s">
        <v>3206</v>
      </c>
      <c r="J35" s="89"/>
      <c r="K35" s="89"/>
      <c r="L35" s="89"/>
      <c r="M35" s="89"/>
      <c r="N35" s="286">
        <v>0</v>
      </c>
      <c r="O35" s="286">
        <v>275</v>
      </c>
      <c r="P35" s="89" t="s">
        <v>674</v>
      </c>
    </row>
    <row r="36" spans="1:16" ht="51">
      <c r="A36" s="283" t="s">
        <v>567</v>
      </c>
      <c r="B36" s="89"/>
      <c r="C36" s="284" t="s">
        <v>617</v>
      </c>
      <c r="D36" s="84">
        <v>43467</v>
      </c>
      <c r="E36" s="85" t="s">
        <v>1485</v>
      </c>
      <c r="F36" s="85" t="s">
        <v>3</v>
      </c>
      <c r="G36" s="85">
        <v>1699724</v>
      </c>
      <c r="H36" s="89"/>
      <c r="I36" s="285" t="s">
        <v>3206</v>
      </c>
      <c r="J36" s="89"/>
      <c r="K36" s="89"/>
      <c r="L36" s="89"/>
      <c r="M36" s="89"/>
      <c r="N36" s="286">
        <v>0</v>
      </c>
      <c r="O36" s="286">
        <v>1419</v>
      </c>
      <c r="P36" s="89" t="s">
        <v>674</v>
      </c>
    </row>
    <row r="37" spans="1:16" ht="51">
      <c r="A37" s="283" t="s">
        <v>567</v>
      </c>
      <c r="B37" s="89"/>
      <c r="C37" s="284" t="s">
        <v>617</v>
      </c>
      <c r="D37" s="84">
        <v>43467</v>
      </c>
      <c r="E37" s="85" t="s">
        <v>1486</v>
      </c>
      <c r="F37" s="85" t="s">
        <v>3</v>
      </c>
      <c r="G37" s="85">
        <v>1699721</v>
      </c>
      <c r="H37" s="89"/>
      <c r="I37" s="285" t="s">
        <v>3207</v>
      </c>
      <c r="J37" s="89"/>
      <c r="K37" s="89"/>
      <c r="L37" s="89"/>
      <c r="M37" s="89"/>
      <c r="N37" s="286">
        <v>0</v>
      </c>
      <c r="O37" s="286">
        <v>100</v>
      </c>
      <c r="P37" s="89" t="s">
        <v>674</v>
      </c>
    </row>
    <row r="38" spans="1:16" ht="51">
      <c r="A38" s="283">
        <v>16</v>
      </c>
      <c r="B38" s="89"/>
      <c r="C38" s="284" t="s">
        <v>45</v>
      </c>
      <c r="D38" s="84">
        <v>43467</v>
      </c>
      <c r="E38" s="85" t="s">
        <v>1487</v>
      </c>
      <c r="F38" s="85" t="s">
        <v>3</v>
      </c>
      <c r="G38" s="85">
        <v>1699713</v>
      </c>
      <c r="H38" s="89"/>
      <c r="I38" s="285" t="s">
        <v>3208</v>
      </c>
      <c r="J38" s="89"/>
      <c r="K38" s="89"/>
      <c r="L38" s="89"/>
      <c r="M38" s="89"/>
      <c r="N38" s="286">
        <v>0</v>
      </c>
      <c r="O38" s="286">
        <v>9938</v>
      </c>
      <c r="P38" s="89" t="s">
        <v>674</v>
      </c>
    </row>
    <row r="39" spans="1:16" ht="63.75">
      <c r="A39" s="283">
        <v>86</v>
      </c>
      <c r="B39" s="89"/>
      <c r="C39" s="284" t="s">
        <v>58</v>
      </c>
      <c r="D39" s="84">
        <v>43467</v>
      </c>
      <c r="E39" s="85" t="s">
        <v>1488</v>
      </c>
      <c r="F39" s="85" t="s">
        <v>3</v>
      </c>
      <c r="G39" s="85">
        <v>1699707</v>
      </c>
      <c r="H39" s="89"/>
      <c r="I39" s="285" t="s">
        <v>3209</v>
      </c>
      <c r="J39" s="89"/>
      <c r="K39" s="89"/>
      <c r="L39" s="89"/>
      <c r="M39" s="89"/>
      <c r="N39" s="286">
        <v>0</v>
      </c>
      <c r="O39" s="286">
        <v>2395.5</v>
      </c>
      <c r="P39" s="89" t="s">
        <v>674</v>
      </c>
    </row>
    <row r="40" spans="1:16" ht="51">
      <c r="A40" s="283">
        <v>16</v>
      </c>
      <c r="B40" s="89"/>
      <c r="C40" s="284" t="s">
        <v>45</v>
      </c>
      <c r="D40" s="84">
        <v>43467</v>
      </c>
      <c r="E40" s="85" t="s">
        <v>1489</v>
      </c>
      <c r="F40" s="85" t="s">
        <v>3</v>
      </c>
      <c r="G40" s="85">
        <v>1699702</v>
      </c>
      <c r="H40" s="89"/>
      <c r="I40" s="285" t="s">
        <v>3210</v>
      </c>
      <c r="J40" s="89"/>
      <c r="K40" s="89"/>
      <c r="L40" s="89"/>
      <c r="M40" s="89"/>
      <c r="N40" s="286">
        <v>0</v>
      </c>
      <c r="O40" s="286">
        <v>5370</v>
      </c>
      <c r="P40" s="89" t="s">
        <v>674</v>
      </c>
    </row>
    <row r="41" spans="1:16" ht="51">
      <c r="A41" s="283" t="s">
        <v>567</v>
      </c>
      <c r="B41" s="89"/>
      <c r="C41" s="284" t="s">
        <v>617</v>
      </c>
      <c r="D41" s="84">
        <v>43467</v>
      </c>
      <c r="E41" s="85" t="s">
        <v>1490</v>
      </c>
      <c r="F41" s="85" t="s">
        <v>3</v>
      </c>
      <c r="G41" s="85">
        <v>1699697</v>
      </c>
      <c r="H41" s="89"/>
      <c r="I41" s="285" t="s">
        <v>718</v>
      </c>
      <c r="J41" s="89"/>
      <c r="K41" s="89"/>
      <c r="L41" s="89"/>
      <c r="M41" s="89"/>
      <c r="N41" s="286">
        <v>0</v>
      </c>
      <c r="O41" s="286">
        <v>711.18000000000006</v>
      </c>
      <c r="P41" s="89" t="s">
        <v>674</v>
      </c>
    </row>
    <row r="42" spans="1:16" ht="38.25">
      <c r="A42" s="283">
        <v>20</v>
      </c>
      <c r="B42" s="89"/>
      <c r="C42" s="284" t="s">
        <v>46</v>
      </c>
      <c r="D42" s="84">
        <v>43467</v>
      </c>
      <c r="E42" s="85" t="s">
        <v>1491</v>
      </c>
      <c r="F42" s="85" t="s">
        <v>3</v>
      </c>
      <c r="G42" s="85">
        <v>1699694</v>
      </c>
      <c r="H42" s="89"/>
      <c r="I42" s="285" t="s">
        <v>3211</v>
      </c>
      <c r="J42" s="89"/>
      <c r="K42" s="89"/>
      <c r="L42" s="89"/>
      <c r="M42" s="89"/>
      <c r="N42" s="286">
        <v>0</v>
      </c>
      <c r="O42" s="286">
        <v>35.700000000000003</v>
      </c>
      <c r="P42" s="89" t="s">
        <v>674</v>
      </c>
    </row>
    <row r="43" spans="1:16" ht="51">
      <c r="A43" s="283">
        <v>86</v>
      </c>
      <c r="B43" s="89"/>
      <c r="C43" s="284" t="s">
        <v>58</v>
      </c>
      <c r="D43" s="84">
        <v>43467</v>
      </c>
      <c r="E43" s="85" t="s">
        <v>1492</v>
      </c>
      <c r="F43" s="85" t="s">
        <v>3</v>
      </c>
      <c r="G43" s="85">
        <v>1699689</v>
      </c>
      <c r="H43" s="89"/>
      <c r="I43" s="285" t="s">
        <v>3212</v>
      </c>
      <c r="J43" s="89"/>
      <c r="K43" s="89"/>
      <c r="L43" s="89"/>
      <c r="M43" s="89"/>
      <c r="N43" s="286">
        <v>0</v>
      </c>
      <c r="O43" s="286">
        <v>93386.22</v>
      </c>
      <c r="P43" s="89" t="s">
        <v>674</v>
      </c>
    </row>
    <row r="44" spans="1:16" ht="51">
      <c r="A44" s="283" t="s">
        <v>567</v>
      </c>
      <c r="B44" s="89"/>
      <c r="C44" s="284" t="s">
        <v>617</v>
      </c>
      <c r="D44" s="84">
        <v>43467</v>
      </c>
      <c r="E44" s="85" t="s">
        <v>1493</v>
      </c>
      <c r="F44" s="85" t="s">
        <v>3</v>
      </c>
      <c r="G44" s="85">
        <v>1699684</v>
      </c>
      <c r="H44" s="89"/>
      <c r="I44" s="285" t="s">
        <v>3213</v>
      </c>
      <c r="J44" s="89"/>
      <c r="K44" s="89"/>
      <c r="L44" s="89"/>
      <c r="M44" s="89"/>
      <c r="N44" s="286">
        <v>0</v>
      </c>
      <c r="O44" s="286">
        <v>737.38</v>
      </c>
      <c r="P44" s="89" t="s">
        <v>674</v>
      </c>
    </row>
    <row r="45" spans="1:16" ht="51">
      <c r="A45" s="283">
        <v>292</v>
      </c>
      <c r="B45" s="89"/>
      <c r="C45" s="284" t="s">
        <v>132</v>
      </c>
      <c r="D45" s="84">
        <v>43467</v>
      </c>
      <c r="E45" s="85" t="s">
        <v>1494</v>
      </c>
      <c r="F45" s="85" t="s">
        <v>3</v>
      </c>
      <c r="G45" s="85">
        <v>1699672</v>
      </c>
      <c r="H45" s="89"/>
      <c r="I45" s="285" t="s">
        <v>3185</v>
      </c>
      <c r="J45" s="89"/>
      <c r="K45" s="89"/>
      <c r="L45" s="89"/>
      <c r="M45" s="89"/>
      <c r="N45" s="286">
        <v>0</v>
      </c>
      <c r="O45" s="286">
        <v>72</v>
      </c>
      <c r="P45" s="89" t="s">
        <v>674</v>
      </c>
    </row>
    <row r="46" spans="1:16" ht="51">
      <c r="A46" s="283">
        <v>292</v>
      </c>
      <c r="B46" s="89"/>
      <c r="C46" s="284" t="s">
        <v>132</v>
      </c>
      <c r="D46" s="84">
        <v>43467</v>
      </c>
      <c r="E46" s="85" t="s">
        <v>1495</v>
      </c>
      <c r="F46" s="85" t="s">
        <v>3</v>
      </c>
      <c r="G46" s="85">
        <v>1699671</v>
      </c>
      <c r="H46" s="89"/>
      <c r="I46" s="285" t="s">
        <v>3185</v>
      </c>
      <c r="J46" s="89"/>
      <c r="K46" s="89"/>
      <c r="L46" s="89"/>
      <c r="M46" s="89"/>
      <c r="N46" s="286">
        <v>0</v>
      </c>
      <c r="O46" s="286">
        <v>69</v>
      </c>
      <c r="P46" s="89" t="s">
        <v>674</v>
      </c>
    </row>
    <row r="47" spans="1:16" ht="51">
      <c r="A47" s="283">
        <v>292</v>
      </c>
      <c r="B47" s="89"/>
      <c r="C47" s="284" t="s">
        <v>132</v>
      </c>
      <c r="D47" s="84">
        <v>43467</v>
      </c>
      <c r="E47" s="85" t="s">
        <v>1496</v>
      </c>
      <c r="F47" s="85" t="s">
        <v>3</v>
      </c>
      <c r="G47" s="85">
        <v>1699669</v>
      </c>
      <c r="H47" s="89"/>
      <c r="I47" s="285" t="s">
        <v>3185</v>
      </c>
      <c r="J47" s="89"/>
      <c r="K47" s="89"/>
      <c r="L47" s="89"/>
      <c r="M47" s="89"/>
      <c r="N47" s="286">
        <v>0</v>
      </c>
      <c r="O47" s="286">
        <v>66</v>
      </c>
      <c r="P47" s="89" t="s">
        <v>674</v>
      </c>
    </row>
    <row r="48" spans="1:16" ht="51">
      <c r="A48" s="283">
        <v>292</v>
      </c>
      <c r="B48" s="89"/>
      <c r="C48" s="284" t="s">
        <v>132</v>
      </c>
      <c r="D48" s="84">
        <v>43467</v>
      </c>
      <c r="E48" s="85" t="s">
        <v>1497</v>
      </c>
      <c r="F48" s="85" t="s">
        <v>3</v>
      </c>
      <c r="G48" s="85">
        <v>1699668</v>
      </c>
      <c r="H48" s="89"/>
      <c r="I48" s="285" t="s">
        <v>3185</v>
      </c>
      <c r="J48" s="89"/>
      <c r="K48" s="89"/>
      <c r="L48" s="89"/>
      <c r="M48" s="89"/>
      <c r="N48" s="286">
        <v>0</v>
      </c>
      <c r="O48" s="286">
        <v>89</v>
      </c>
      <c r="P48" s="89" t="s">
        <v>674</v>
      </c>
    </row>
    <row r="49" spans="1:16" ht="51">
      <c r="A49" s="283">
        <v>292</v>
      </c>
      <c r="B49" s="89"/>
      <c r="C49" s="284" t="s">
        <v>132</v>
      </c>
      <c r="D49" s="84">
        <v>43467</v>
      </c>
      <c r="E49" s="85" t="s">
        <v>1498</v>
      </c>
      <c r="F49" s="85" t="s">
        <v>3</v>
      </c>
      <c r="G49" s="85">
        <v>1699666</v>
      </c>
      <c r="H49" s="89"/>
      <c r="I49" s="285" t="s">
        <v>3185</v>
      </c>
      <c r="J49" s="89"/>
      <c r="K49" s="89"/>
      <c r="L49" s="89"/>
      <c r="M49" s="89"/>
      <c r="N49" s="286">
        <v>0</v>
      </c>
      <c r="O49" s="286">
        <v>87</v>
      </c>
      <c r="P49" s="89" t="s">
        <v>674</v>
      </c>
    </row>
    <row r="50" spans="1:16" ht="51">
      <c r="A50" s="283">
        <v>292</v>
      </c>
      <c r="B50" s="89"/>
      <c r="C50" s="284" t="s">
        <v>132</v>
      </c>
      <c r="D50" s="84">
        <v>43467</v>
      </c>
      <c r="E50" s="85" t="s">
        <v>1499</v>
      </c>
      <c r="F50" s="85" t="s">
        <v>3</v>
      </c>
      <c r="G50" s="85">
        <v>1699665</v>
      </c>
      <c r="H50" s="89"/>
      <c r="I50" s="285" t="s">
        <v>3185</v>
      </c>
      <c r="J50" s="89"/>
      <c r="K50" s="89"/>
      <c r="L50" s="89"/>
      <c r="M50" s="89"/>
      <c r="N50" s="286">
        <v>0</v>
      </c>
      <c r="O50" s="286">
        <v>82</v>
      </c>
      <c r="P50" s="89" t="s">
        <v>674</v>
      </c>
    </row>
    <row r="51" spans="1:16" ht="51">
      <c r="A51" s="283">
        <v>292</v>
      </c>
      <c r="B51" s="89"/>
      <c r="C51" s="284" t="s">
        <v>132</v>
      </c>
      <c r="D51" s="84">
        <v>43467</v>
      </c>
      <c r="E51" s="85" t="s">
        <v>1500</v>
      </c>
      <c r="F51" s="85" t="s">
        <v>3</v>
      </c>
      <c r="G51" s="85">
        <v>1699664</v>
      </c>
      <c r="H51" s="89"/>
      <c r="I51" s="285" t="s">
        <v>3185</v>
      </c>
      <c r="J51" s="89"/>
      <c r="K51" s="89"/>
      <c r="L51" s="89"/>
      <c r="M51" s="89"/>
      <c r="N51" s="286">
        <v>0</v>
      </c>
      <c r="O51" s="286">
        <v>49</v>
      </c>
      <c r="P51" s="89" t="s">
        <v>674</v>
      </c>
    </row>
    <row r="52" spans="1:16" ht="51">
      <c r="A52" s="283">
        <v>292</v>
      </c>
      <c r="B52" s="89"/>
      <c r="C52" s="284" t="s">
        <v>132</v>
      </c>
      <c r="D52" s="84">
        <v>43467</v>
      </c>
      <c r="E52" s="85" t="s">
        <v>1501</v>
      </c>
      <c r="F52" s="85" t="s">
        <v>3</v>
      </c>
      <c r="G52" s="85">
        <v>1699663</v>
      </c>
      <c r="H52" s="89"/>
      <c r="I52" s="285" t="s">
        <v>3185</v>
      </c>
      <c r="J52" s="89"/>
      <c r="K52" s="89"/>
      <c r="L52" s="89"/>
      <c r="M52" s="89"/>
      <c r="N52" s="286">
        <v>0</v>
      </c>
      <c r="O52" s="286">
        <v>79</v>
      </c>
      <c r="P52" s="89" t="s">
        <v>674</v>
      </c>
    </row>
    <row r="53" spans="1:16" ht="51">
      <c r="A53" s="283">
        <v>292</v>
      </c>
      <c r="B53" s="89"/>
      <c r="C53" s="284" t="s">
        <v>132</v>
      </c>
      <c r="D53" s="84">
        <v>43467</v>
      </c>
      <c r="E53" s="85" t="s">
        <v>1502</v>
      </c>
      <c r="F53" s="85" t="s">
        <v>3</v>
      </c>
      <c r="G53" s="85">
        <v>1699662</v>
      </c>
      <c r="H53" s="89"/>
      <c r="I53" s="285" t="s">
        <v>3214</v>
      </c>
      <c r="J53" s="89"/>
      <c r="K53" s="89"/>
      <c r="L53" s="89"/>
      <c r="M53" s="89"/>
      <c r="N53" s="286">
        <v>0</v>
      </c>
      <c r="O53" s="286">
        <v>81</v>
      </c>
      <c r="P53" s="89" t="s">
        <v>674</v>
      </c>
    </row>
    <row r="54" spans="1:16" ht="63.75">
      <c r="A54" s="283">
        <v>15</v>
      </c>
      <c r="B54" s="89"/>
      <c r="C54" s="284" t="s">
        <v>44</v>
      </c>
      <c r="D54" s="84">
        <v>43467</v>
      </c>
      <c r="E54" s="85" t="s">
        <v>1503</v>
      </c>
      <c r="F54" s="85" t="s">
        <v>3</v>
      </c>
      <c r="G54" s="85">
        <v>1699565</v>
      </c>
      <c r="H54" s="89"/>
      <c r="I54" s="285" t="s">
        <v>3215</v>
      </c>
      <c r="J54" s="89"/>
      <c r="K54" s="89"/>
      <c r="L54" s="89"/>
      <c r="M54" s="89"/>
      <c r="N54" s="286">
        <v>0</v>
      </c>
      <c r="O54" s="286">
        <v>95786.72</v>
      </c>
      <c r="P54" s="89" t="s">
        <v>674</v>
      </c>
    </row>
    <row r="55" spans="1:16" ht="51">
      <c r="A55" s="283">
        <v>25</v>
      </c>
      <c r="B55" s="89"/>
      <c r="C55" s="284" t="s">
        <v>47</v>
      </c>
      <c r="D55" s="84">
        <v>43467</v>
      </c>
      <c r="E55" s="85" t="s">
        <v>1504</v>
      </c>
      <c r="F55" s="85" t="s">
        <v>3</v>
      </c>
      <c r="G55" s="85">
        <v>1699563</v>
      </c>
      <c r="H55" s="89"/>
      <c r="I55" s="285" t="s">
        <v>3216</v>
      </c>
      <c r="J55" s="89"/>
      <c r="K55" s="89"/>
      <c r="L55" s="89"/>
      <c r="M55" s="89"/>
      <c r="N55" s="286">
        <v>0</v>
      </c>
      <c r="O55" s="286">
        <v>2.82</v>
      </c>
      <c r="P55" s="89" t="s">
        <v>674</v>
      </c>
    </row>
    <row r="56" spans="1:16" ht="51">
      <c r="A56" s="283">
        <v>15</v>
      </c>
      <c r="B56" s="89"/>
      <c r="C56" s="284" t="s">
        <v>44</v>
      </c>
      <c r="D56" s="84">
        <v>43467</v>
      </c>
      <c r="E56" s="85" t="s">
        <v>1505</v>
      </c>
      <c r="F56" s="85" t="s">
        <v>3</v>
      </c>
      <c r="G56" s="85">
        <v>1699559</v>
      </c>
      <c r="H56" s="89"/>
      <c r="I56" s="285" t="s">
        <v>3217</v>
      </c>
      <c r="J56" s="89"/>
      <c r="K56" s="89"/>
      <c r="L56" s="89"/>
      <c r="M56" s="89"/>
      <c r="N56" s="286">
        <v>0</v>
      </c>
      <c r="O56" s="286">
        <v>162734.67000000001</v>
      </c>
      <c r="P56" s="89" t="s">
        <v>674</v>
      </c>
    </row>
    <row r="57" spans="1:16" ht="63.75">
      <c r="A57" s="283">
        <v>15</v>
      </c>
      <c r="B57" s="89"/>
      <c r="C57" s="284" t="s">
        <v>44</v>
      </c>
      <c r="D57" s="84">
        <v>43467</v>
      </c>
      <c r="E57" s="85" t="s">
        <v>1506</v>
      </c>
      <c r="F57" s="85" t="s">
        <v>3</v>
      </c>
      <c r="G57" s="85">
        <v>1699555</v>
      </c>
      <c r="H57" s="89"/>
      <c r="I57" s="285" t="s">
        <v>3218</v>
      </c>
      <c r="J57" s="89"/>
      <c r="K57" s="89"/>
      <c r="L57" s="89"/>
      <c r="M57" s="89"/>
      <c r="N57" s="286">
        <v>0</v>
      </c>
      <c r="O57" s="286">
        <v>307968.57</v>
      </c>
      <c r="P57" s="89" t="s">
        <v>674</v>
      </c>
    </row>
    <row r="58" spans="1:16" ht="63.75">
      <c r="A58" s="283">
        <v>15</v>
      </c>
      <c r="B58" s="89"/>
      <c r="C58" s="284" t="s">
        <v>44</v>
      </c>
      <c r="D58" s="84">
        <v>43467</v>
      </c>
      <c r="E58" s="85" t="s">
        <v>1507</v>
      </c>
      <c r="F58" s="85" t="s">
        <v>3</v>
      </c>
      <c r="G58" s="85">
        <v>1699552</v>
      </c>
      <c r="H58" s="89"/>
      <c r="I58" s="285" t="s">
        <v>3219</v>
      </c>
      <c r="J58" s="89"/>
      <c r="K58" s="89"/>
      <c r="L58" s="89"/>
      <c r="M58" s="89"/>
      <c r="N58" s="286">
        <v>0</v>
      </c>
      <c r="O58" s="286">
        <v>396820.03</v>
      </c>
      <c r="P58" s="89" t="s">
        <v>674</v>
      </c>
    </row>
    <row r="59" spans="1:16" ht="63.75">
      <c r="A59" s="283">
        <v>15</v>
      </c>
      <c r="B59" s="89"/>
      <c r="C59" s="284" t="s">
        <v>44</v>
      </c>
      <c r="D59" s="84">
        <v>43467</v>
      </c>
      <c r="E59" s="85" t="s">
        <v>1508</v>
      </c>
      <c r="F59" s="85" t="s">
        <v>3</v>
      </c>
      <c r="G59" s="85">
        <v>1699549</v>
      </c>
      <c r="H59" s="89"/>
      <c r="I59" s="285" t="s">
        <v>3220</v>
      </c>
      <c r="J59" s="89"/>
      <c r="K59" s="89"/>
      <c r="L59" s="89"/>
      <c r="M59" s="89"/>
      <c r="N59" s="286">
        <v>0</v>
      </c>
      <c r="O59" s="286">
        <v>316606.88</v>
      </c>
      <c r="P59" s="89" t="s">
        <v>674</v>
      </c>
    </row>
    <row r="60" spans="1:16" ht="63.75">
      <c r="A60" s="283">
        <v>340</v>
      </c>
      <c r="B60" s="89"/>
      <c r="C60" s="284" t="s">
        <v>149</v>
      </c>
      <c r="D60" s="84">
        <v>43467</v>
      </c>
      <c r="E60" s="85" t="s">
        <v>1509</v>
      </c>
      <c r="F60" s="85" t="s">
        <v>3</v>
      </c>
      <c r="G60" s="85">
        <v>1699498</v>
      </c>
      <c r="H60" s="89"/>
      <c r="I60" s="285" t="s">
        <v>3221</v>
      </c>
      <c r="J60" s="89"/>
      <c r="K60" s="89"/>
      <c r="L60" s="89"/>
      <c r="M60" s="89"/>
      <c r="N60" s="286">
        <v>0</v>
      </c>
      <c r="O60" s="286">
        <v>371</v>
      </c>
      <c r="P60" s="89" t="s">
        <v>674</v>
      </c>
    </row>
    <row r="61" spans="1:16" ht="63.75">
      <c r="A61" s="283">
        <v>340</v>
      </c>
      <c r="B61" s="89"/>
      <c r="C61" s="284" t="s">
        <v>149</v>
      </c>
      <c r="D61" s="84">
        <v>43467</v>
      </c>
      <c r="E61" s="85" t="s">
        <v>1510</v>
      </c>
      <c r="F61" s="85" t="s">
        <v>3</v>
      </c>
      <c r="G61" s="85">
        <v>1699496</v>
      </c>
      <c r="H61" s="89"/>
      <c r="I61" s="285" t="s">
        <v>3222</v>
      </c>
      <c r="J61" s="89"/>
      <c r="K61" s="89"/>
      <c r="L61" s="89"/>
      <c r="M61" s="89"/>
      <c r="N61" s="286">
        <v>0</v>
      </c>
      <c r="O61" s="286">
        <v>210.64000000000001</v>
      </c>
      <c r="P61" s="89" t="s">
        <v>674</v>
      </c>
    </row>
    <row r="62" spans="1:16" ht="51">
      <c r="A62" s="283">
        <v>340</v>
      </c>
      <c r="B62" s="89"/>
      <c r="C62" s="284" t="s">
        <v>149</v>
      </c>
      <c r="D62" s="84">
        <v>43467</v>
      </c>
      <c r="E62" s="85" t="s">
        <v>1511</v>
      </c>
      <c r="F62" s="85" t="s">
        <v>3</v>
      </c>
      <c r="G62" s="85">
        <v>1699494</v>
      </c>
      <c r="H62" s="89"/>
      <c r="I62" s="285" t="s">
        <v>3223</v>
      </c>
      <c r="J62" s="89"/>
      <c r="K62" s="89"/>
      <c r="L62" s="89"/>
      <c r="M62" s="89"/>
      <c r="N62" s="286">
        <v>0</v>
      </c>
      <c r="O62" s="286">
        <v>1808</v>
      </c>
      <c r="P62" s="89" t="s">
        <v>674</v>
      </c>
    </row>
    <row r="63" spans="1:16" ht="51">
      <c r="A63" s="283">
        <v>340</v>
      </c>
      <c r="B63" s="89"/>
      <c r="C63" s="284" t="s">
        <v>149</v>
      </c>
      <c r="D63" s="84">
        <v>43467</v>
      </c>
      <c r="E63" s="85" t="s">
        <v>1512</v>
      </c>
      <c r="F63" s="85" t="s">
        <v>3</v>
      </c>
      <c r="G63" s="85">
        <v>1699492</v>
      </c>
      <c r="H63" s="89"/>
      <c r="I63" s="285" t="s">
        <v>3224</v>
      </c>
      <c r="J63" s="89"/>
      <c r="K63" s="89"/>
      <c r="L63" s="89"/>
      <c r="M63" s="89"/>
      <c r="N63" s="286">
        <v>0</v>
      </c>
      <c r="O63" s="286">
        <v>1903.14</v>
      </c>
      <c r="P63" s="89" t="s">
        <v>674</v>
      </c>
    </row>
    <row r="64" spans="1:16" ht="51">
      <c r="A64" s="283">
        <v>340</v>
      </c>
      <c r="B64" s="89"/>
      <c r="C64" s="284" t="s">
        <v>149</v>
      </c>
      <c r="D64" s="84">
        <v>43467</v>
      </c>
      <c r="E64" s="85" t="s">
        <v>1513</v>
      </c>
      <c r="F64" s="85" t="s">
        <v>3</v>
      </c>
      <c r="G64" s="85">
        <v>1699490</v>
      </c>
      <c r="H64" s="89"/>
      <c r="I64" s="285" t="s">
        <v>3225</v>
      </c>
      <c r="J64" s="89"/>
      <c r="K64" s="89"/>
      <c r="L64" s="89"/>
      <c r="M64" s="89"/>
      <c r="N64" s="286">
        <v>0</v>
      </c>
      <c r="O64" s="286">
        <v>324</v>
      </c>
      <c r="P64" s="89" t="s">
        <v>674</v>
      </c>
    </row>
    <row r="65" spans="1:16" ht="51">
      <c r="A65" s="283">
        <v>340</v>
      </c>
      <c r="B65" s="89"/>
      <c r="C65" s="284" t="s">
        <v>149</v>
      </c>
      <c r="D65" s="84">
        <v>43467</v>
      </c>
      <c r="E65" s="85" t="s">
        <v>1514</v>
      </c>
      <c r="F65" s="85" t="s">
        <v>3</v>
      </c>
      <c r="G65" s="85">
        <v>1699489</v>
      </c>
      <c r="H65" s="89"/>
      <c r="I65" s="285" t="s">
        <v>3226</v>
      </c>
      <c r="J65" s="89"/>
      <c r="K65" s="89"/>
      <c r="L65" s="89"/>
      <c r="M65" s="89"/>
      <c r="N65" s="286">
        <v>0</v>
      </c>
      <c r="O65" s="286">
        <v>18</v>
      </c>
      <c r="P65" s="89" t="s">
        <v>674</v>
      </c>
    </row>
    <row r="66" spans="1:16" ht="51">
      <c r="A66" s="283">
        <v>340</v>
      </c>
      <c r="B66" s="89"/>
      <c r="C66" s="284" t="s">
        <v>149</v>
      </c>
      <c r="D66" s="84">
        <v>43467</v>
      </c>
      <c r="E66" s="85" t="s">
        <v>1515</v>
      </c>
      <c r="F66" s="85" t="s">
        <v>3</v>
      </c>
      <c r="G66" s="85">
        <v>1699488</v>
      </c>
      <c r="H66" s="89"/>
      <c r="I66" s="285" t="s">
        <v>3227</v>
      </c>
      <c r="J66" s="89"/>
      <c r="K66" s="89"/>
      <c r="L66" s="89"/>
      <c r="M66" s="89"/>
      <c r="N66" s="286">
        <v>0</v>
      </c>
      <c r="O66" s="286">
        <v>172</v>
      </c>
      <c r="P66" s="89" t="s">
        <v>674</v>
      </c>
    </row>
    <row r="67" spans="1:16" ht="63.75">
      <c r="A67" s="283">
        <v>340</v>
      </c>
      <c r="B67" s="89"/>
      <c r="C67" s="284" t="s">
        <v>149</v>
      </c>
      <c r="D67" s="84">
        <v>43467</v>
      </c>
      <c r="E67" s="85" t="s">
        <v>1516</v>
      </c>
      <c r="F67" s="85" t="s">
        <v>3</v>
      </c>
      <c r="G67" s="85">
        <v>1699487</v>
      </c>
      <c r="H67" s="89"/>
      <c r="I67" s="285" t="s">
        <v>3228</v>
      </c>
      <c r="J67" s="89"/>
      <c r="K67" s="89"/>
      <c r="L67" s="89"/>
      <c r="M67" s="89"/>
      <c r="N67" s="286">
        <v>0</v>
      </c>
      <c r="O67" s="286">
        <v>37255</v>
      </c>
      <c r="P67" s="89" t="s">
        <v>674</v>
      </c>
    </row>
    <row r="68" spans="1:16" ht="51">
      <c r="A68" s="283">
        <v>340</v>
      </c>
      <c r="B68" s="89"/>
      <c r="C68" s="284" t="s">
        <v>149</v>
      </c>
      <c r="D68" s="84">
        <v>43467</v>
      </c>
      <c r="E68" s="85" t="s">
        <v>1517</v>
      </c>
      <c r="F68" s="85" t="s">
        <v>3</v>
      </c>
      <c r="G68" s="85">
        <v>1699485</v>
      </c>
      <c r="H68" s="89"/>
      <c r="I68" s="285" t="s">
        <v>3229</v>
      </c>
      <c r="J68" s="89"/>
      <c r="K68" s="89"/>
      <c r="L68" s="89"/>
      <c r="M68" s="89"/>
      <c r="N68" s="286">
        <v>0</v>
      </c>
      <c r="O68" s="286">
        <v>259</v>
      </c>
      <c r="P68" s="89" t="s">
        <v>674</v>
      </c>
    </row>
    <row r="69" spans="1:16" ht="51">
      <c r="A69" s="283">
        <v>340</v>
      </c>
      <c r="B69" s="89"/>
      <c r="C69" s="284" t="s">
        <v>149</v>
      </c>
      <c r="D69" s="84">
        <v>43467</v>
      </c>
      <c r="E69" s="85" t="s">
        <v>1518</v>
      </c>
      <c r="F69" s="85" t="s">
        <v>3</v>
      </c>
      <c r="G69" s="85">
        <v>1699484</v>
      </c>
      <c r="H69" s="89"/>
      <c r="I69" s="285" t="s">
        <v>3230</v>
      </c>
      <c r="J69" s="89"/>
      <c r="K69" s="89"/>
      <c r="L69" s="89"/>
      <c r="M69" s="89"/>
      <c r="N69" s="286">
        <v>0</v>
      </c>
      <c r="O69" s="286">
        <v>53389</v>
      </c>
      <c r="P69" s="89" t="s">
        <v>674</v>
      </c>
    </row>
    <row r="70" spans="1:16" ht="51">
      <c r="A70" s="283">
        <v>340</v>
      </c>
      <c r="B70" s="89"/>
      <c r="C70" s="284" t="s">
        <v>149</v>
      </c>
      <c r="D70" s="84">
        <v>43467</v>
      </c>
      <c r="E70" s="85" t="s">
        <v>1519</v>
      </c>
      <c r="F70" s="85" t="s">
        <v>3</v>
      </c>
      <c r="G70" s="85">
        <v>1699483</v>
      </c>
      <c r="H70" s="89"/>
      <c r="I70" s="285" t="s">
        <v>3231</v>
      </c>
      <c r="J70" s="89"/>
      <c r="K70" s="89"/>
      <c r="L70" s="89"/>
      <c r="M70" s="89"/>
      <c r="N70" s="286">
        <v>0</v>
      </c>
      <c r="O70" s="286">
        <v>1620</v>
      </c>
      <c r="P70" s="89" t="s">
        <v>674</v>
      </c>
    </row>
    <row r="71" spans="1:16" ht="63.75">
      <c r="A71" s="283">
        <v>201</v>
      </c>
      <c r="B71" s="89"/>
      <c r="C71" s="284" t="s">
        <v>97</v>
      </c>
      <c r="D71" s="84">
        <v>43467</v>
      </c>
      <c r="E71" s="85" t="s">
        <v>1520</v>
      </c>
      <c r="F71" s="85" t="s">
        <v>3</v>
      </c>
      <c r="G71" s="85">
        <v>1699479</v>
      </c>
      <c r="H71" s="89"/>
      <c r="I71" s="285" t="s">
        <v>3232</v>
      </c>
      <c r="J71" s="89"/>
      <c r="K71" s="89"/>
      <c r="L71" s="89"/>
      <c r="M71" s="89"/>
      <c r="N71" s="286">
        <v>0</v>
      </c>
      <c r="O71" s="286">
        <v>4065.3</v>
      </c>
      <c r="P71" s="89" t="s">
        <v>674</v>
      </c>
    </row>
    <row r="72" spans="1:16" ht="63.75">
      <c r="A72" s="283">
        <v>222</v>
      </c>
      <c r="B72" s="89"/>
      <c r="C72" s="284" t="s">
        <v>105</v>
      </c>
      <c r="D72" s="84">
        <v>43467</v>
      </c>
      <c r="E72" s="85" t="s">
        <v>1521</v>
      </c>
      <c r="F72" s="85" t="s">
        <v>3</v>
      </c>
      <c r="G72" s="85">
        <v>1699633</v>
      </c>
      <c r="H72" s="89"/>
      <c r="I72" s="285" t="s">
        <v>3233</v>
      </c>
      <c r="J72" s="89"/>
      <c r="K72" s="89"/>
      <c r="L72" s="89"/>
      <c r="M72" s="89"/>
      <c r="N72" s="286">
        <v>0</v>
      </c>
      <c r="O72" s="286">
        <v>4662.62</v>
      </c>
      <c r="P72" s="89" t="s">
        <v>674</v>
      </c>
    </row>
    <row r="73" spans="1:16" ht="51">
      <c r="A73" s="283">
        <v>590</v>
      </c>
      <c r="B73" s="89"/>
      <c r="C73" s="284" t="s">
        <v>613</v>
      </c>
      <c r="D73" s="84">
        <v>43467</v>
      </c>
      <c r="E73" s="85" t="s">
        <v>1522</v>
      </c>
      <c r="F73" s="85" t="s">
        <v>3</v>
      </c>
      <c r="G73" s="85">
        <v>1699632</v>
      </c>
      <c r="H73" s="89"/>
      <c r="I73" s="285" t="s">
        <v>3234</v>
      </c>
      <c r="J73" s="89"/>
      <c r="K73" s="89"/>
      <c r="L73" s="89"/>
      <c r="M73" s="89"/>
      <c r="N73" s="286">
        <v>0</v>
      </c>
      <c r="O73" s="286">
        <v>4081.39</v>
      </c>
      <c r="P73" s="89" t="s">
        <v>674</v>
      </c>
    </row>
    <row r="74" spans="1:16" ht="89.25">
      <c r="A74" s="283">
        <v>587</v>
      </c>
      <c r="B74" s="89"/>
      <c r="C74" s="284" t="s">
        <v>734</v>
      </c>
      <c r="D74" s="84">
        <v>43467</v>
      </c>
      <c r="E74" s="85" t="s">
        <v>1523</v>
      </c>
      <c r="F74" s="85" t="s">
        <v>3</v>
      </c>
      <c r="G74" s="85">
        <v>1699630</v>
      </c>
      <c r="H74" s="89"/>
      <c r="I74" s="285" t="s">
        <v>3235</v>
      </c>
      <c r="J74" s="89"/>
      <c r="K74" s="89"/>
      <c r="L74" s="89"/>
      <c r="M74" s="89"/>
      <c r="N74" s="286">
        <v>0</v>
      </c>
      <c r="O74" s="286">
        <v>847</v>
      </c>
      <c r="P74" s="89" t="s">
        <v>674</v>
      </c>
    </row>
    <row r="75" spans="1:16" ht="63.75">
      <c r="A75" s="283">
        <v>25</v>
      </c>
      <c r="B75" s="89"/>
      <c r="C75" s="284" t="s">
        <v>47</v>
      </c>
      <c r="D75" s="84">
        <v>43467</v>
      </c>
      <c r="E75" s="85" t="s">
        <v>1524</v>
      </c>
      <c r="F75" s="85" t="s">
        <v>3</v>
      </c>
      <c r="G75" s="85">
        <v>1699625</v>
      </c>
      <c r="H75" s="89"/>
      <c r="I75" s="285" t="s">
        <v>3236</v>
      </c>
      <c r="J75" s="89"/>
      <c r="K75" s="89"/>
      <c r="L75" s="89"/>
      <c r="M75" s="89"/>
      <c r="N75" s="286">
        <v>0</v>
      </c>
      <c r="O75" s="286">
        <v>3265.89</v>
      </c>
      <c r="P75" s="89" t="s">
        <v>674</v>
      </c>
    </row>
    <row r="76" spans="1:16" ht="51">
      <c r="A76" s="283">
        <v>591</v>
      </c>
      <c r="B76" s="89"/>
      <c r="C76" s="284" t="s">
        <v>1387</v>
      </c>
      <c r="D76" s="84">
        <v>43467</v>
      </c>
      <c r="E76" s="85" t="s">
        <v>1525</v>
      </c>
      <c r="F76" s="85" t="s">
        <v>3</v>
      </c>
      <c r="G76" s="85">
        <v>1699606</v>
      </c>
      <c r="H76" s="89"/>
      <c r="I76" s="285" t="s">
        <v>3237</v>
      </c>
      <c r="J76" s="89"/>
      <c r="K76" s="89"/>
      <c r="L76" s="89"/>
      <c r="M76" s="89"/>
      <c r="N76" s="286">
        <v>0</v>
      </c>
      <c r="O76" s="286">
        <v>2950166.87</v>
      </c>
      <c r="P76" s="89" t="s">
        <v>674</v>
      </c>
    </row>
    <row r="77" spans="1:16" ht="51">
      <c r="A77" s="283">
        <v>81</v>
      </c>
      <c r="B77" s="89"/>
      <c r="C77" s="284" t="s">
        <v>57</v>
      </c>
      <c r="D77" s="84">
        <v>43467</v>
      </c>
      <c r="E77" s="85" t="s">
        <v>1526</v>
      </c>
      <c r="F77" s="85" t="s">
        <v>3</v>
      </c>
      <c r="G77" s="85">
        <v>1699601</v>
      </c>
      <c r="H77" s="89"/>
      <c r="I77" s="285" t="s">
        <v>3238</v>
      </c>
      <c r="J77" s="89"/>
      <c r="K77" s="89"/>
      <c r="L77" s="89"/>
      <c r="M77" s="89"/>
      <c r="N77" s="286">
        <v>0</v>
      </c>
      <c r="O77" s="286">
        <v>29.080000000000002</v>
      </c>
      <c r="P77" s="89" t="s">
        <v>674</v>
      </c>
    </row>
    <row r="78" spans="1:16" ht="51">
      <c r="A78" s="283">
        <v>81</v>
      </c>
      <c r="B78" s="89"/>
      <c r="C78" s="284" t="s">
        <v>57</v>
      </c>
      <c r="D78" s="84">
        <v>43467</v>
      </c>
      <c r="E78" s="85" t="s">
        <v>1527</v>
      </c>
      <c r="F78" s="85" t="s">
        <v>3</v>
      </c>
      <c r="G78" s="85">
        <v>1699599</v>
      </c>
      <c r="H78" s="89"/>
      <c r="I78" s="285" t="s">
        <v>3239</v>
      </c>
      <c r="J78" s="89"/>
      <c r="K78" s="89"/>
      <c r="L78" s="89"/>
      <c r="M78" s="89"/>
      <c r="N78" s="286">
        <v>0</v>
      </c>
      <c r="O78" s="286">
        <v>145.92000000000002</v>
      </c>
      <c r="P78" s="89" t="s">
        <v>674</v>
      </c>
    </row>
    <row r="79" spans="1:16" ht="63.75">
      <c r="A79" s="283">
        <v>81</v>
      </c>
      <c r="B79" s="89"/>
      <c r="C79" s="284" t="s">
        <v>57</v>
      </c>
      <c r="D79" s="84">
        <v>43467</v>
      </c>
      <c r="E79" s="85" t="s">
        <v>1528</v>
      </c>
      <c r="F79" s="85" t="s">
        <v>3</v>
      </c>
      <c r="G79" s="85">
        <v>1699597</v>
      </c>
      <c r="H79" s="89"/>
      <c r="I79" s="285" t="s">
        <v>3240</v>
      </c>
      <c r="J79" s="89"/>
      <c r="K79" s="89"/>
      <c r="L79" s="89"/>
      <c r="M79" s="89"/>
      <c r="N79" s="286">
        <v>0</v>
      </c>
      <c r="O79" s="286">
        <v>7631</v>
      </c>
      <c r="P79" s="89" t="s">
        <v>674</v>
      </c>
    </row>
    <row r="80" spans="1:16" ht="63.75">
      <c r="A80" s="283" t="s">
        <v>561</v>
      </c>
      <c r="B80" s="89"/>
      <c r="C80" s="284" t="s">
        <v>771</v>
      </c>
      <c r="D80" s="84">
        <v>43467</v>
      </c>
      <c r="E80" s="85" t="s">
        <v>1529</v>
      </c>
      <c r="F80" s="85" t="s">
        <v>3</v>
      </c>
      <c r="G80" s="85">
        <v>1699596</v>
      </c>
      <c r="H80" s="89"/>
      <c r="I80" s="285" t="s">
        <v>3241</v>
      </c>
      <c r="J80" s="89"/>
      <c r="K80" s="89"/>
      <c r="L80" s="89"/>
      <c r="M80" s="89"/>
      <c r="N80" s="286">
        <v>0</v>
      </c>
      <c r="O80" s="286">
        <v>5250</v>
      </c>
      <c r="P80" s="89" t="s">
        <v>674</v>
      </c>
    </row>
    <row r="81" spans="1:16" ht="51">
      <c r="A81" s="283">
        <v>287</v>
      </c>
      <c r="B81" s="89"/>
      <c r="C81" s="284" t="s">
        <v>128</v>
      </c>
      <c r="D81" s="84">
        <v>43467</v>
      </c>
      <c r="E81" s="85" t="s">
        <v>1530</v>
      </c>
      <c r="F81" s="85" t="s">
        <v>3</v>
      </c>
      <c r="G81" s="85">
        <v>1699595</v>
      </c>
      <c r="H81" s="89"/>
      <c r="I81" s="285" t="s">
        <v>3242</v>
      </c>
      <c r="J81" s="89"/>
      <c r="K81" s="89"/>
      <c r="L81" s="89"/>
      <c r="M81" s="89"/>
      <c r="N81" s="286">
        <v>0</v>
      </c>
      <c r="O81" s="286">
        <v>50</v>
      </c>
      <c r="P81" s="89" t="s">
        <v>674</v>
      </c>
    </row>
    <row r="82" spans="1:16" ht="63.75">
      <c r="A82" s="283">
        <v>287</v>
      </c>
      <c r="B82" s="89"/>
      <c r="C82" s="284" t="s">
        <v>128</v>
      </c>
      <c r="D82" s="84">
        <v>43467</v>
      </c>
      <c r="E82" s="85" t="s">
        <v>1531</v>
      </c>
      <c r="F82" s="85" t="s">
        <v>3</v>
      </c>
      <c r="G82" s="85">
        <v>1699590</v>
      </c>
      <c r="H82" s="89"/>
      <c r="I82" s="285" t="s">
        <v>3243</v>
      </c>
      <c r="J82" s="89"/>
      <c r="K82" s="89"/>
      <c r="L82" s="89"/>
      <c r="M82" s="89"/>
      <c r="N82" s="286">
        <v>0</v>
      </c>
      <c r="O82" s="286">
        <v>35.950000000000003</v>
      </c>
      <c r="P82" s="89" t="s">
        <v>674</v>
      </c>
    </row>
    <row r="83" spans="1:16" ht="51">
      <c r="A83" s="283">
        <v>25</v>
      </c>
      <c r="B83" s="89"/>
      <c r="C83" s="284" t="s">
        <v>47</v>
      </c>
      <c r="D83" s="84">
        <v>43467</v>
      </c>
      <c r="E83" s="85" t="s">
        <v>1532</v>
      </c>
      <c r="F83" s="85" t="s">
        <v>3</v>
      </c>
      <c r="G83" s="85">
        <v>1699566</v>
      </c>
      <c r="H83" s="89"/>
      <c r="I83" s="285" t="s">
        <v>3244</v>
      </c>
      <c r="J83" s="89"/>
      <c r="K83" s="89"/>
      <c r="L83" s="89"/>
      <c r="M83" s="89"/>
      <c r="N83" s="286">
        <v>0</v>
      </c>
      <c r="O83" s="286">
        <v>1.84</v>
      </c>
      <c r="P83" s="89" t="s">
        <v>674</v>
      </c>
    </row>
    <row r="84" spans="1:16" ht="51">
      <c r="A84" s="283">
        <v>15</v>
      </c>
      <c r="B84" s="89"/>
      <c r="C84" s="284" t="s">
        <v>44</v>
      </c>
      <c r="D84" s="84">
        <v>43467</v>
      </c>
      <c r="E84" s="85" t="s">
        <v>1533</v>
      </c>
      <c r="F84" s="85" t="s">
        <v>3</v>
      </c>
      <c r="G84" s="85">
        <v>1699567</v>
      </c>
      <c r="H84" s="89"/>
      <c r="I84" s="285" t="s">
        <v>3245</v>
      </c>
      <c r="J84" s="89"/>
      <c r="K84" s="89"/>
      <c r="L84" s="89"/>
      <c r="M84" s="89"/>
      <c r="N84" s="286">
        <v>0</v>
      </c>
      <c r="O84" s="286">
        <v>340768.2</v>
      </c>
      <c r="P84" s="89" t="s">
        <v>674</v>
      </c>
    </row>
    <row r="85" spans="1:16" ht="51">
      <c r="A85" s="283">
        <v>41</v>
      </c>
      <c r="B85" s="89"/>
      <c r="C85" s="284" t="s">
        <v>49</v>
      </c>
      <c r="D85" s="84">
        <v>43467</v>
      </c>
      <c r="E85" s="85" t="s">
        <v>1534</v>
      </c>
      <c r="F85" s="85" t="s">
        <v>3</v>
      </c>
      <c r="G85" s="85">
        <v>1699568</v>
      </c>
      <c r="H85" s="89"/>
      <c r="I85" s="285" t="s">
        <v>3246</v>
      </c>
      <c r="J85" s="89"/>
      <c r="K85" s="89"/>
      <c r="L85" s="89"/>
      <c r="M85" s="89"/>
      <c r="N85" s="286">
        <v>0</v>
      </c>
      <c r="O85" s="286">
        <v>133110</v>
      </c>
      <c r="P85" s="89" t="s">
        <v>674</v>
      </c>
    </row>
    <row r="86" spans="1:16" ht="63.75">
      <c r="A86" s="283" t="s">
        <v>561</v>
      </c>
      <c r="B86" s="89"/>
      <c r="C86" s="284" t="s">
        <v>771</v>
      </c>
      <c r="D86" s="84">
        <v>43467</v>
      </c>
      <c r="E86" s="85" t="s">
        <v>1535</v>
      </c>
      <c r="F86" s="85" t="s">
        <v>3</v>
      </c>
      <c r="G86" s="85">
        <v>1699569</v>
      </c>
      <c r="H86" s="89"/>
      <c r="I86" s="285" t="s">
        <v>3247</v>
      </c>
      <c r="J86" s="89"/>
      <c r="K86" s="89"/>
      <c r="L86" s="89"/>
      <c r="M86" s="89"/>
      <c r="N86" s="286">
        <v>0</v>
      </c>
      <c r="O86" s="286">
        <v>27</v>
      </c>
      <c r="P86" s="89" t="s">
        <v>674</v>
      </c>
    </row>
    <row r="87" spans="1:16" ht="63.75">
      <c r="A87" s="283">
        <v>287</v>
      </c>
      <c r="B87" s="89"/>
      <c r="C87" s="284" t="s">
        <v>128</v>
      </c>
      <c r="D87" s="84">
        <v>43467</v>
      </c>
      <c r="E87" s="85" t="s">
        <v>1536</v>
      </c>
      <c r="F87" s="85" t="s">
        <v>3</v>
      </c>
      <c r="G87" s="85">
        <v>1699570</v>
      </c>
      <c r="H87" s="89"/>
      <c r="I87" s="285" t="s">
        <v>3248</v>
      </c>
      <c r="J87" s="89"/>
      <c r="K87" s="89"/>
      <c r="L87" s="89"/>
      <c r="M87" s="89"/>
      <c r="N87" s="286">
        <v>0</v>
      </c>
      <c r="O87" s="286">
        <v>136802.79999999999</v>
      </c>
      <c r="P87" s="89" t="s">
        <v>674</v>
      </c>
    </row>
    <row r="88" spans="1:16" ht="51">
      <c r="A88" s="283">
        <v>287</v>
      </c>
      <c r="B88" s="89"/>
      <c r="C88" s="284" t="s">
        <v>128</v>
      </c>
      <c r="D88" s="84">
        <v>43467</v>
      </c>
      <c r="E88" s="85" t="s">
        <v>1537</v>
      </c>
      <c r="F88" s="85" t="s">
        <v>3</v>
      </c>
      <c r="G88" s="85">
        <v>1699573</v>
      </c>
      <c r="H88" s="89"/>
      <c r="I88" s="285" t="s">
        <v>3249</v>
      </c>
      <c r="J88" s="89"/>
      <c r="K88" s="89"/>
      <c r="L88" s="89"/>
      <c r="M88" s="89"/>
      <c r="N88" s="286">
        <v>0</v>
      </c>
      <c r="O88" s="286">
        <v>27191.05</v>
      </c>
      <c r="P88" s="89" t="s">
        <v>674</v>
      </c>
    </row>
    <row r="89" spans="1:16" ht="51">
      <c r="A89" s="283">
        <v>287</v>
      </c>
      <c r="B89" s="89"/>
      <c r="C89" s="284" t="s">
        <v>128</v>
      </c>
      <c r="D89" s="84">
        <v>43467</v>
      </c>
      <c r="E89" s="85" t="s">
        <v>1538</v>
      </c>
      <c r="F89" s="85" t="s">
        <v>3</v>
      </c>
      <c r="G89" s="85">
        <v>1699575</v>
      </c>
      <c r="H89" s="89"/>
      <c r="I89" s="285" t="s">
        <v>3250</v>
      </c>
      <c r="J89" s="89"/>
      <c r="K89" s="89"/>
      <c r="L89" s="89"/>
      <c r="M89" s="89"/>
      <c r="N89" s="286">
        <v>0</v>
      </c>
      <c r="O89" s="286">
        <v>90214.86</v>
      </c>
      <c r="P89" s="89" t="s">
        <v>674</v>
      </c>
    </row>
    <row r="90" spans="1:16" ht="63.75">
      <c r="A90" s="283">
        <v>287</v>
      </c>
      <c r="B90" s="89"/>
      <c r="C90" s="284" t="s">
        <v>128</v>
      </c>
      <c r="D90" s="84">
        <v>43467</v>
      </c>
      <c r="E90" s="85" t="s">
        <v>1539</v>
      </c>
      <c r="F90" s="85" t="s">
        <v>3</v>
      </c>
      <c r="G90" s="85">
        <v>1699578</v>
      </c>
      <c r="H90" s="89"/>
      <c r="I90" s="285" t="s">
        <v>3251</v>
      </c>
      <c r="J90" s="89"/>
      <c r="K90" s="89"/>
      <c r="L90" s="89"/>
      <c r="M90" s="89"/>
      <c r="N90" s="286">
        <v>0</v>
      </c>
      <c r="O90" s="286">
        <v>26585.99</v>
      </c>
      <c r="P90" s="89" t="s">
        <v>674</v>
      </c>
    </row>
    <row r="91" spans="1:16" ht="63.75">
      <c r="A91" s="283">
        <v>287</v>
      </c>
      <c r="B91" s="89"/>
      <c r="C91" s="284" t="s">
        <v>128</v>
      </c>
      <c r="D91" s="84">
        <v>43467</v>
      </c>
      <c r="E91" s="85" t="s">
        <v>1540</v>
      </c>
      <c r="F91" s="85" t="s">
        <v>3</v>
      </c>
      <c r="G91" s="85">
        <v>1699582</v>
      </c>
      <c r="H91" s="89"/>
      <c r="I91" s="285" t="s">
        <v>3252</v>
      </c>
      <c r="J91" s="89"/>
      <c r="K91" s="89"/>
      <c r="L91" s="89"/>
      <c r="M91" s="89"/>
      <c r="N91" s="286">
        <v>0</v>
      </c>
      <c r="O91" s="286">
        <v>146390.04</v>
      </c>
      <c r="P91" s="89" t="s">
        <v>674</v>
      </c>
    </row>
    <row r="92" spans="1:16" ht="63.75">
      <c r="A92" s="283">
        <v>25</v>
      </c>
      <c r="B92" s="89"/>
      <c r="C92" s="284" t="s">
        <v>47</v>
      </c>
      <c r="D92" s="84">
        <v>43467</v>
      </c>
      <c r="E92" s="85" t="s">
        <v>1541</v>
      </c>
      <c r="F92" s="85" t="s">
        <v>3</v>
      </c>
      <c r="G92" s="85">
        <v>1699584</v>
      </c>
      <c r="H92" s="89"/>
      <c r="I92" s="285" t="s">
        <v>3253</v>
      </c>
      <c r="J92" s="89"/>
      <c r="K92" s="89"/>
      <c r="L92" s="89"/>
      <c r="M92" s="89"/>
      <c r="N92" s="286">
        <v>0</v>
      </c>
      <c r="O92" s="286">
        <v>10069.94</v>
      </c>
      <c r="P92" s="89" t="s">
        <v>674</v>
      </c>
    </row>
    <row r="93" spans="1:16" ht="63.75">
      <c r="A93" s="283">
        <v>287</v>
      </c>
      <c r="B93" s="89"/>
      <c r="C93" s="284" t="s">
        <v>128</v>
      </c>
      <c r="D93" s="84">
        <v>43467</v>
      </c>
      <c r="E93" s="85" t="s">
        <v>1542</v>
      </c>
      <c r="F93" s="85" t="s">
        <v>3</v>
      </c>
      <c r="G93" s="85">
        <v>1699585</v>
      </c>
      <c r="H93" s="89"/>
      <c r="I93" s="285" t="s">
        <v>3254</v>
      </c>
      <c r="J93" s="89"/>
      <c r="K93" s="89"/>
      <c r="L93" s="89"/>
      <c r="M93" s="89"/>
      <c r="N93" s="286">
        <v>0</v>
      </c>
      <c r="O93" s="286">
        <v>67943.02</v>
      </c>
      <c r="P93" s="89" t="s">
        <v>674</v>
      </c>
    </row>
    <row r="94" spans="1:16" ht="63.75">
      <c r="A94" s="283">
        <v>287</v>
      </c>
      <c r="B94" s="89"/>
      <c r="C94" s="284" t="s">
        <v>128</v>
      </c>
      <c r="D94" s="84">
        <v>43467</v>
      </c>
      <c r="E94" s="85" t="s">
        <v>1543</v>
      </c>
      <c r="F94" s="85" t="s">
        <v>3</v>
      </c>
      <c r="G94" s="85">
        <v>1699587</v>
      </c>
      <c r="H94" s="89"/>
      <c r="I94" s="285" t="s">
        <v>3255</v>
      </c>
      <c r="J94" s="89"/>
      <c r="K94" s="89"/>
      <c r="L94" s="89"/>
      <c r="M94" s="89"/>
      <c r="N94" s="286">
        <v>0</v>
      </c>
      <c r="O94" s="286">
        <v>230719.19</v>
      </c>
      <c r="P94" s="89" t="s">
        <v>674</v>
      </c>
    </row>
    <row r="95" spans="1:16" ht="51">
      <c r="A95" s="283" t="s">
        <v>558</v>
      </c>
      <c r="B95" s="89"/>
      <c r="C95" s="284" t="s">
        <v>618</v>
      </c>
      <c r="D95" s="84">
        <v>43467</v>
      </c>
      <c r="E95" s="85" t="s">
        <v>1544</v>
      </c>
      <c r="F95" s="85" t="s">
        <v>762</v>
      </c>
      <c r="G95" s="85">
        <v>928687</v>
      </c>
      <c r="H95" s="89"/>
      <c r="I95" s="268" t="s">
        <v>3256</v>
      </c>
      <c r="J95" s="89"/>
      <c r="K95" s="89"/>
      <c r="L95" s="89"/>
      <c r="M95" s="89"/>
      <c r="N95" s="287">
        <v>0</v>
      </c>
      <c r="O95" s="287">
        <v>800</v>
      </c>
      <c r="P95" s="89" t="s">
        <v>674</v>
      </c>
    </row>
    <row r="96" spans="1:16" ht="51">
      <c r="A96" s="283">
        <v>572</v>
      </c>
      <c r="B96" s="89"/>
      <c r="C96" s="284" t="s">
        <v>179</v>
      </c>
      <c r="D96" s="84">
        <v>43467</v>
      </c>
      <c r="E96" s="85" t="s">
        <v>1545</v>
      </c>
      <c r="F96" s="85" t="s">
        <v>762</v>
      </c>
      <c r="G96" s="85">
        <v>928695</v>
      </c>
      <c r="H96" s="89"/>
      <c r="I96" s="268" t="s">
        <v>3257</v>
      </c>
      <c r="J96" s="89"/>
      <c r="K96" s="89"/>
      <c r="L96" s="89"/>
      <c r="M96" s="89"/>
      <c r="N96" s="287">
        <v>0</v>
      </c>
      <c r="O96" s="287">
        <v>15525.12</v>
      </c>
      <c r="P96" s="89" t="s">
        <v>674</v>
      </c>
    </row>
    <row r="97" spans="1:16" ht="51">
      <c r="A97" s="283">
        <v>15</v>
      </c>
      <c r="B97" s="89"/>
      <c r="C97" s="284" t="s">
        <v>44</v>
      </c>
      <c r="D97" s="84">
        <v>43467</v>
      </c>
      <c r="E97" s="85" t="s">
        <v>1546</v>
      </c>
      <c r="F97" s="85" t="s">
        <v>762</v>
      </c>
      <c r="G97" s="85">
        <v>928699</v>
      </c>
      <c r="H97" s="89"/>
      <c r="I97" s="268" t="s">
        <v>3258</v>
      </c>
      <c r="J97" s="89"/>
      <c r="K97" s="89"/>
      <c r="L97" s="89"/>
      <c r="M97" s="89"/>
      <c r="N97" s="287">
        <v>0</v>
      </c>
      <c r="O97" s="287">
        <v>42820</v>
      </c>
      <c r="P97" s="89" t="s">
        <v>674</v>
      </c>
    </row>
    <row r="98" spans="1:16" ht="51">
      <c r="A98" s="283">
        <v>287</v>
      </c>
      <c r="B98" s="89"/>
      <c r="C98" s="284" t="s">
        <v>128</v>
      </c>
      <c r="D98" s="84">
        <v>43467</v>
      </c>
      <c r="E98" s="85" t="s">
        <v>1547</v>
      </c>
      <c r="F98" s="85" t="s">
        <v>762</v>
      </c>
      <c r="G98" s="85">
        <v>928704</v>
      </c>
      <c r="H98" s="89"/>
      <c r="I98" s="268" t="s">
        <v>3259</v>
      </c>
      <c r="J98" s="89"/>
      <c r="K98" s="89"/>
      <c r="L98" s="89"/>
      <c r="M98" s="89"/>
      <c r="N98" s="287">
        <v>0</v>
      </c>
      <c r="O98" s="287">
        <v>1472193.34</v>
      </c>
      <c r="P98" s="89" t="s">
        <v>674</v>
      </c>
    </row>
    <row r="99" spans="1:16" ht="63.75">
      <c r="A99" s="283">
        <v>512</v>
      </c>
      <c r="B99" s="89"/>
      <c r="C99" s="284" t="s">
        <v>800</v>
      </c>
      <c r="D99" s="84">
        <v>43467</v>
      </c>
      <c r="E99" s="85" t="s">
        <v>1548</v>
      </c>
      <c r="F99" s="85" t="s">
        <v>762</v>
      </c>
      <c r="G99" s="85">
        <v>928707</v>
      </c>
      <c r="H99" s="89"/>
      <c r="I99" s="268" t="s">
        <v>3260</v>
      </c>
      <c r="J99" s="89"/>
      <c r="K99" s="89"/>
      <c r="L99" s="89"/>
      <c r="M99" s="89"/>
      <c r="N99" s="287">
        <v>0</v>
      </c>
      <c r="O99" s="287">
        <v>79037.179999999993</v>
      </c>
      <c r="P99" s="89" t="s">
        <v>674</v>
      </c>
    </row>
    <row r="100" spans="1:16" ht="51">
      <c r="A100" s="283">
        <v>119</v>
      </c>
      <c r="B100" s="89"/>
      <c r="C100" s="284" t="s">
        <v>65</v>
      </c>
      <c r="D100" s="84">
        <v>43467</v>
      </c>
      <c r="E100" s="85" t="s">
        <v>1549</v>
      </c>
      <c r="F100" s="85" t="s">
        <v>762</v>
      </c>
      <c r="G100" s="85">
        <v>928710</v>
      </c>
      <c r="H100" s="89"/>
      <c r="I100" s="268" t="s">
        <v>3261</v>
      </c>
      <c r="J100" s="89"/>
      <c r="K100" s="89"/>
      <c r="L100" s="89"/>
      <c r="M100" s="89"/>
      <c r="N100" s="287">
        <v>0</v>
      </c>
      <c r="O100" s="287">
        <v>1650</v>
      </c>
      <c r="P100" s="89" t="s">
        <v>674</v>
      </c>
    </row>
    <row r="101" spans="1:16" ht="38.25">
      <c r="A101" s="283">
        <v>526</v>
      </c>
      <c r="B101" s="89"/>
      <c r="C101" s="284" t="s">
        <v>612</v>
      </c>
      <c r="D101" s="84">
        <v>43467</v>
      </c>
      <c r="E101" s="85" t="s">
        <v>1550</v>
      </c>
      <c r="F101" s="85" t="s">
        <v>762</v>
      </c>
      <c r="G101" s="85">
        <v>928719</v>
      </c>
      <c r="H101" s="89"/>
      <c r="I101" s="268" t="s">
        <v>3262</v>
      </c>
      <c r="J101" s="89"/>
      <c r="K101" s="89"/>
      <c r="L101" s="89"/>
      <c r="M101" s="89"/>
      <c r="N101" s="287">
        <v>0</v>
      </c>
      <c r="O101" s="287">
        <v>1000</v>
      </c>
      <c r="P101" s="89" t="s">
        <v>674</v>
      </c>
    </row>
    <row r="102" spans="1:16" ht="51">
      <c r="A102" s="283">
        <v>70</v>
      </c>
      <c r="B102" s="89"/>
      <c r="C102" s="284" t="s">
        <v>55</v>
      </c>
      <c r="D102" s="84">
        <v>43467</v>
      </c>
      <c r="E102" s="85" t="s">
        <v>1551</v>
      </c>
      <c r="F102" s="85" t="s">
        <v>762</v>
      </c>
      <c r="G102" s="85">
        <v>928722</v>
      </c>
      <c r="H102" s="89"/>
      <c r="I102" s="268" t="s">
        <v>3263</v>
      </c>
      <c r="J102" s="89"/>
      <c r="K102" s="89"/>
      <c r="L102" s="89"/>
      <c r="M102" s="89"/>
      <c r="N102" s="287">
        <v>0</v>
      </c>
      <c r="O102" s="287">
        <v>212546</v>
      </c>
      <c r="P102" s="89" t="s">
        <v>674</v>
      </c>
    </row>
    <row r="103" spans="1:16" ht="51">
      <c r="A103" s="283">
        <v>203</v>
      </c>
      <c r="B103" s="89"/>
      <c r="C103" s="284" t="s">
        <v>98</v>
      </c>
      <c r="D103" s="84">
        <v>43467</v>
      </c>
      <c r="E103" s="85" t="s">
        <v>1552</v>
      </c>
      <c r="F103" s="85" t="s">
        <v>762</v>
      </c>
      <c r="G103" s="85">
        <v>928723</v>
      </c>
      <c r="H103" s="89"/>
      <c r="I103" s="268" t="s">
        <v>3264</v>
      </c>
      <c r="J103" s="89"/>
      <c r="K103" s="89"/>
      <c r="L103" s="89"/>
      <c r="M103" s="89"/>
      <c r="N103" s="287">
        <v>0</v>
      </c>
      <c r="O103" s="287">
        <v>596</v>
      </c>
      <c r="P103" s="89" t="s">
        <v>674</v>
      </c>
    </row>
    <row r="104" spans="1:16" ht="38.25">
      <c r="A104" s="283">
        <v>572</v>
      </c>
      <c r="B104" s="89"/>
      <c r="C104" s="284" t="s">
        <v>179</v>
      </c>
      <c r="D104" s="84">
        <v>43467</v>
      </c>
      <c r="E104" s="85" t="s">
        <v>1553</v>
      </c>
      <c r="F104" s="85" t="s">
        <v>762</v>
      </c>
      <c r="G104" s="85">
        <v>928724</v>
      </c>
      <c r="H104" s="89"/>
      <c r="I104" s="268" t="s">
        <v>3265</v>
      </c>
      <c r="J104" s="89"/>
      <c r="K104" s="89"/>
      <c r="L104" s="89"/>
      <c r="M104" s="89"/>
      <c r="N104" s="287">
        <v>0</v>
      </c>
      <c r="O104" s="287">
        <v>4032.25</v>
      </c>
      <c r="P104" s="89" t="s">
        <v>674</v>
      </c>
    </row>
    <row r="105" spans="1:16" ht="38.25">
      <c r="A105" s="283">
        <v>87</v>
      </c>
      <c r="B105" s="89"/>
      <c r="C105" s="284" t="s">
        <v>59</v>
      </c>
      <c r="D105" s="84">
        <v>43467</v>
      </c>
      <c r="E105" s="85" t="s">
        <v>1554</v>
      </c>
      <c r="F105" s="85" t="s">
        <v>762</v>
      </c>
      <c r="G105" s="85">
        <v>928726</v>
      </c>
      <c r="H105" s="89"/>
      <c r="I105" s="268" t="s">
        <v>3266</v>
      </c>
      <c r="J105" s="89"/>
      <c r="K105" s="89"/>
      <c r="L105" s="89"/>
      <c r="M105" s="89"/>
      <c r="N105" s="287">
        <v>0</v>
      </c>
      <c r="O105" s="287">
        <v>4500</v>
      </c>
      <c r="P105" s="89" t="s">
        <v>674</v>
      </c>
    </row>
    <row r="106" spans="1:16" ht="51">
      <c r="A106" s="283">
        <v>287</v>
      </c>
      <c r="B106" s="89"/>
      <c r="C106" s="284" t="s">
        <v>128</v>
      </c>
      <c r="D106" s="84">
        <v>43467</v>
      </c>
      <c r="E106" s="85" t="s">
        <v>1555</v>
      </c>
      <c r="F106" s="85" t="s">
        <v>762</v>
      </c>
      <c r="G106" s="85">
        <v>928733</v>
      </c>
      <c r="H106" s="89"/>
      <c r="I106" s="268" t="s">
        <v>3267</v>
      </c>
      <c r="J106" s="89"/>
      <c r="K106" s="89"/>
      <c r="L106" s="89"/>
      <c r="M106" s="89"/>
      <c r="N106" s="287">
        <v>0</v>
      </c>
      <c r="O106" s="287">
        <v>136522.07999999999</v>
      </c>
      <c r="P106" s="89" t="s">
        <v>674</v>
      </c>
    </row>
    <row r="107" spans="1:16" ht="38.25">
      <c r="A107" s="283">
        <v>70</v>
      </c>
      <c r="B107" s="89"/>
      <c r="C107" s="284" t="s">
        <v>55</v>
      </c>
      <c r="D107" s="84">
        <v>43467</v>
      </c>
      <c r="E107" s="85" t="s">
        <v>1556</v>
      </c>
      <c r="F107" s="85" t="s">
        <v>762</v>
      </c>
      <c r="G107" s="85">
        <v>928734</v>
      </c>
      <c r="H107" s="89"/>
      <c r="I107" s="268" t="s">
        <v>3268</v>
      </c>
      <c r="J107" s="89"/>
      <c r="K107" s="89"/>
      <c r="L107" s="89"/>
      <c r="M107" s="89"/>
      <c r="N107" s="287">
        <v>0</v>
      </c>
      <c r="O107" s="287">
        <v>34703.83</v>
      </c>
      <c r="P107" s="89" t="s">
        <v>674</v>
      </c>
    </row>
    <row r="108" spans="1:16" ht="38.25">
      <c r="A108" s="283">
        <v>572</v>
      </c>
      <c r="B108" s="89"/>
      <c r="C108" s="284" t="s">
        <v>179</v>
      </c>
      <c r="D108" s="84">
        <v>43467</v>
      </c>
      <c r="E108" s="85" t="s">
        <v>1557</v>
      </c>
      <c r="F108" s="85" t="s">
        <v>762</v>
      </c>
      <c r="G108" s="85">
        <v>928748</v>
      </c>
      <c r="H108" s="89"/>
      <c r="I108" s="268" t="s">
        <v>3269</v>
      </c>
      <c r="J108" s="89"/>
      <c r="K108" s="89"/>
      <c r="L108" s="89"/>
      <c r="M108" s="89"/>
      <c r="N108" s="287">
        <v>0</v>
      </c>
      <c r="O108" s="287">
        <v>1227976.51</v>
      </c>
      <c r="P108" s="89" t="s">
        <v>674</v>
      </c>
    </row>
    <row r="109" spans="1:16" ht="63.75">
      <c r="A109" s="283">
        <v>46</v>
      </c>
      <c r="B109" s="89"/>
      <c r="C109" s="284" t="s">
        <v>50</v>
      </c>
      <c r="D109" s="84">
        <v>43467</v>
      </c>
      <c r="E109" s="85" t="s">
        <v>1558</v>
      </c>
      <c r="F109" s="85" t="s">
        <v>762</v>
      </c>
      <c r="G109" s="85">
        <v>928761</v>
      </c>
      <c r="H109" s="89"/>
      <c r="I109" s="268" t="s">
        <v>3270</v>
      </c>
      <c r="J109" s="89"/>
      <c r="K109" s="89"/>
      <c r="L109" s="89"/>
      <c r="M109" s="89"/>
      <c r="N109" s="287">
        <v>0</v>
      </c>
      <c r="O109" s="287">
        <v>62586.49</v>
      </c>
      <c r="P109" s="89" t="s">
        <v>674</v>
      </c>
    </row>
    <row r="110" spans="1:16" ht="38.25">
      <c r="A110" s="283">
        <v>572</v>
      </c>
      <c r="B110" s="89"/>
      <c r="C110" s="284" t="s">
        <v>179</v>
      </c>
      <c r="D110" s="84">
        <v>43467</v>
      </c>
      <c r="E110" s="85" t="s">
        <v>1559</v>
      </c>
      <c r="F110" s="85" t="s">
        <v>762</v>
      </c>
      <c r="G110" s="85">
        <v>928775</v>
      </c>
      <c r="H110" s="89"/>
      <c r="I110" s="268" t="s">
        <v>3271</v>
      </c>
      <c r="J110" s="89"/>
      <c r="K110" s="89"/>
      <c r="L110" s="89"/>
      <c r="M110" s="89"/>
      <c r="N110" s="287">
        <v>0</v>
      </c>
      <c r="O110" s="287">
        <v>59824.5</v>
      </c>
      <c r="P110" s="89" t="s">
        <v>674</v>
      </c>
    </row>
    <row r="111" spans="1:16" ht="51">
      <c r="A111" s="283">
        <v>119</v>
      </c>
      <c r="B111" s="89"/>
      <c r="C111" s="284" t="s">
        <v>65</v>
      </c>
      <c r="D111" s="84">
        <v>43467</v>
      </c>
      <c r="E111" s="85" t="s">
        <v>1560</v>
      </c>
      <c r="F111" s="85" t="s">
        <v>762</v>
      </c>
      <c r="G111" s="85">
        <v>928788</v>
      </c>
      <c r="H111" s="89"/>
      <c r="I111" s="268" t="s">
        <v>3272</v>
      </c>
      <c r="J111" s="89"/>
      <c r="K111" s="89"/>
      <c r="L111" s="89"/>
      <c r="M111" s="89"/>
      <c r="N111" s="287">
        <v>0</v>
      </c>
      <c r="O111" s="287">
        <v>500</v>
      </c>
      <c r="P111" s="89" t="s">
        <v>674</v>
      </c>
    </row>
    <row r="112" spans="1:16" ht="51">
      <c r="A112" s="283">
        <v>385</v>
      </c>
      <c r="B112" s="89"/>
      <c r="C112" s="284" t="s">
        <v>799</v>
      </c>
      <c r="D112" s="84">
        <v>43467</v>
      </c>
      <c r="E112" s="85" t="s">
        <v>1561</v>
      </c>
      <c r="F112" s="85" t="s">
        <v>762</v>
      </c>
      <c r="G112" s="85">
        <v>928792</v>
      </c>
      <c r="H112" s="89"/>
      <c r="I112" s="268" t="s">
        <v>3273</v>
      </c>
      <c r="J112" s="89"/>
      <c r="K112" s="89"/>
      <c r="L112" s="89"/>
      <c r="M112" s="89"/>
      <c r="N112" s="287">
        <v>0</v>
      </c>
      <c r="O112" s="287">
        <v>170368.21</v>
      </c>
      <c r="P112" s="89" t="s">
        <v>674</v>
      </c>
    </row>
    <row r="113" spans="1:16" ht="51">
      <c r="A113" s="283">
        <v>15</v>
      </c>
      <c r="B113" s="89"/>
      <c r="C113" s="284" t="s">
        <v>44</v>
      </c>
      <c r="D113" s="84">
        <v>43467</v>
      </c>
      <c r="E113" s="85" t="s">
        <v>1562</v>
      </c>
      <c r="F113" s="85" t="s">
        <v>762</v>
      </c>
      <c r="G113" s="85">
        <v>928798</v>
      </c>
      <c r="H113" s="89"/>
      <c r="I113" s="268" t="s">
        <v>3274</v>
      </c>
      <c r="J113" s="89"/>
      <c r="K113" s="89"/>
      <c r="L113" s="89"/>
      <c r="M113" s="89"/>
      <c r="N113" s="287">
        <v>0</v>
      </c>
      <c r="O113" s="287">
        <v>80</v>
      </c>
      <c r="P113" s="89" t="s">
        <v>674</v>
      </c>
    </row>
    <row r="114" spans="1:16" ht="51">
      <c r="A114" s="283" t="s">
        <v>558</v>
      </c>
      <c r="B114" s="89"/>
      <c r="C114" s="284" t="s">
        <v>618</v>
      </c>
      <c r="D114" s="84">
        <v>43467</v>
      </c>
      <c r="E114" s="85" t="s">
        <v>1563</v>
      </c>
      <c r="F114" s="85" t="s">
        <v>762</v>
      </c>
      <c r="G114" s="85">
        <v>928838</v>
      </c>
      <c r="H114" s="89"/>
      <c r="I114" s="268" t="s">
        <v>3275</v>
      </c>
      <c r="J114" s="89"/>
      <c r="K114" s="89"/>
      <c r="L114" s="89"/>
      <c r="M114" s="89"/>
      <c r="N114" s="287">
        <v>0</v>
      </c>
      <c r="O114" s="287">
        <v>18200</v>
      </c>
      <c r="P114" s="89" t="s">
        <v>674</v>
      </c>
    </row>
    <row r="115" spans="1:16" ht="51">
      <c r="A115" s="283">
        <v>15</v>
      </c>
      <c r="B115" s="89"/>
      <c r="C115" s="284" t="s">
        <v>44</v>
      </c>
      <c r="D115" s="84">
        <v>43467</v>
      </c>
      <c r="E115" s="85" t="s">
        <v>1564</v>
      </c>
      <c r="F115" s="85" t="s">
        <v>762</v>
      </c>
      <c r="G115" s="85">
        <v>928847</v>
      </c>
      <c r="H115" s="89"/>
      <c r="I115" s="268" t="s">
        <v>3276</v>
      </c>
      <c r="J115" s="89"/>
      <c r="K115" s="89"/>
      <c r="L115" s="89"/>
      <c r="M115" s="89"/>
      <c r="N115" s="287">
        <v>0</v>
      </c>
      <c r="O115" s="287">
        <v>19730</v>
      </c>
      <c r="P115" s="89" t="s">
        <v>674</v>
      </c>
    </row>
    <row r="116" spans="1:16" ht="51">
      <c r="A116" s="283">
        <v>203</v>
      </c>
      <c r="B116" s="89"/>
      <c r="C116" s="284" t="s">
        <v>98</v>
      </c>
      <c r="D116" s="84">
        <v>43467</v>
      </c>
      <c r="E116" s="85" t="s">
        <v>1565</v>
      </c>
      <c r="F116" s="85" t="s">
        <v>762</v>
      </c>
      <c r="G116" s="85">
        <v>928862</v>
      </c>
      <c r="H116" s="89"/>
      <c r="I116" s="268" t="s">
        <v>3277</v>
      </c>
      <c r="J116" s="89"/>
      <c r="K116" s="89"/>
      <c r="L116" s="89"/>
      <c r="M116" s="89"/>
      <c r="N116" s="287">
        <v>0</v>
      </c>
      <c r="O116" s="287">
        <v>3663</v>
      </c>
      <c r="P116" s="89" t="s">
        <v>674</v>
      </c>
    </row>
    <row r="117" spans="1:16" ht="51">
      <c r="A117" s="283" t="s">
        <v>558</v>
      </c>
      <c r="B117" s="89"/>
      <c r="C117" s="284" t="s">
        <v>618</v>
      </c>
      <c r="D117" s="84">
        <v>43467</v>
      </c>
      <c r="E117" s="85" t="s">
        <v>1566</v>
      </c>
      <c r="F117" s="85" t="s">
        <v>762</v>
      </c>
      <c r="G117" s="85">
        <v>928932</v>
      </c>
      <c r="H117" s="89"/>
      <c r="I117" s="268" t="s">
        <v>3278</v>
      </c>
      <c r="J117" s="89"/>
      <c r="K117" s="89"/>
      <c r="L117" s="89"/>
      <c r="M117" s="89"/>
      <c r="N117" s="287">
        <v>0</v>
      </c>
      <c r="O117" s="287">
        <v>10800</v>
      </c>
      <c r="P117" s="89" t="s">
        <v>674</v>
      </c>
    </row>
    <row r="118" spans="1:16" ht="51">
      <c r="A118" s="283">
        <v>15</v>
      </c>
      <c r="B118" s="89"/>
      <c r="C118" s="284" t="s">
        <v>44</v>
      </c>
      <c r="D118" s="84">
        <v>43467</v>
      </c>
      <c r="E118" s="85" t="s">
        <v>1567</v>
      </c>
      <c r="F118" s="85" t="s">
        <v>762</v>
      </c>
      <c r="G118" s="85">
        <v>928942</v>
      </c>
      <c r="H118" s="89"/>
      <c r="I118" s="268" t="s">
        <v>3279</v>
      </c>
      <c r="J118" s="89"/>
      <c r="K118" s="89"/>
      <c r="L118" s="89"/>
      <c r="M118" s="89"/>
      <c r="N118" s="287">
        <v>0</v>
      </c>
      <c r="O118" s="287">
        <v>11900</v>
      </c>
      <c r="P118" s="89" t="s">
        <v>674</v>
      </c>
    </row>
    <row r="119" spans="1:16" ht="51">
      <c r="A119" s="283">
        <v>16</v>
      </c>
      <c r="B119" s="89"/>
      <c r="C119" s="284" t="s">
        <v>45</v>
      </c>
      <c r="D119" s="84">
        <v>43467</v>
      </c>
      <c r="E119" s="85" t="s">
        <v>1568</v>
      </c>
      <c r="F119" s="85" t="s">
        <v>762</v>
      </c>
      <c r="G119" s="85">
        <v>929006</v>
      </c>
      <c r="H119" s="89"/>
      <c r="I119" s="268" t="s">
        <v>3280</v>
      </c>
      <c r="J119" s="89"/>
      <c r="K119" s="89"/>
      <c r="L119" s="89"/>
      <c r="M119" s="89"/>
      <c r="N119" s="287">
        <v>0</v>
      </c>
      <c r="O119" s="287">
        <v>150</v>
      </c>
      <c r="P119" s="89" t="s">
        <v>674</v>
      </c>
    </row>
    <row r="120" spans="1:16" ht="51">
      <c r="A120" s="283" t="s">
        <v>558</v>
      </c>
      <c r="B120" s="89"/>
      <c r="C120" s="284" t="s">
        <v>618</v>
      </c>
      <c r="D120" s="84">
        <v>43467</v>
      </c>
      <c r="E120" s="85" t="s">
        <v>1569</v>
      </c>
      <c r="F120" s="85" t="s">
        <v>762</v>
      </c>
      <c r="G120" s="85">
        <v>929029</v>
      </c>
      <c r="H120" s="89"/>
      <c r="I120" s="268" t="s">
        <v>3281</v>
      </c>
      <c r="J120" s="89"/>
      <c r="K120" s="89"/>
      <c r="L120" s="89"/>
      <c r="M120" s="89"/>
      <c r="N120" s="287">
        <v>0</v>
      </c>
      <c r="O120" s="287">
        <v>7200</v>
      </c>
      <c r="P120" s="89" t="s">
        <v>674</v>
      </c>
    </row>
    <row r="121" spans="1:16" ht="51">
      <c r="A121" s="283">
        <v>15</v>
      </c>
      <c r="B121" s="89"/>
      <c r="C121" s="284" t="s">
        <v>44</v>
      </c>
      <c r="D121" s="84">
        <v>43467</v>
      </c>
      <c r="E121" s="85" t="s">
        <v>1570</v>
      </c>
      <c r="F121" s="85" t="s">
        <v>762</v>
      </c>
      <c r="G121" s="85">
        <v>929037</v>
      </c>
      <c r="H121" s="89"/>
      <c r="I121" s="268" t="s">
        <v>3282</v>
      </c>
      <c r="J121" s="89"/>
      <c r="K121" s="89"/>
      <c r="L121" s="89"/>
      <c r="M121" s="89"/>
      <c r="N121" s="287">
        <v>0</v>
      </c>
      <c r="O121" s="287">
        <v>19488</v>
      </c>
      <c r="P121" s="89" t="s">
        <v>674</v>
      </c>
    </row>
    <row r="122" spans="1:16" ht="51">
      <c r="A122" s="283">
        <v>81</v>
      </c>
      <c r="B122" s="89"/>
      <c r="C122" s="284" t="s">
        <v>57</v>
      </c>
      <c r="D122" s="84">
        <v>43467</v>
      </c>
      <c r="E122" s="85" t="s">
        <v>1571</v>
      </c>
      <c r="F122" s="85" t="s">
        <v>762</v>
      </c>
      <c r="G122" s="85">
        <v>929042</v>
      </c>
      <c r="H122" s="89"/>
      <c r="I122" s="268" t="s">
        <v>3283</v>
      </c>
      <c r="J122" s="89"/>
      <c r="K122" s="89"/>
      <c r="L122" s="89"/>
      <c r="M122" s="89"/>
      <c r="N122" s="287">
        <v>0</v>
      </c>
      <c r="O122" s="287">
        <v>121.5</v>
      </c>
      <c r="P122" s="89" t="s">
        <v>674</v>
      </c>
    </row>
    <row r="123" spans="1:16" ht="51">
      <c r="A123" s="283">
        <v>203</v>
      </c>
      <c r="B123" s="89"/>
      <c r="C123" s="284" t="s">
        <v>98</v>
      </c>
      <c r="D123" s="84">
        <v>43467</v>
      </c>
      <c r="E123" s="85" t="s">
        <v>1572</v>
      </c>
      <c r="F123" s="85" t="s">
        <v>762</v>
      </c>
      <c r="G123" s="85">
        <v>929056</v>
      </c>
      <c r="H123" s="89"/>
      <c r="I123" s="268" t="s">
        <v>3284</v>
      </c>
      <c r="J123" s="89"/>
      <c r="K123" s="89"/>
      <c r="L123" s="89"/>
      <c r="M123" s="89"/>
      <c r="N123" s="287">
        <v>0</v>
      </c>
      <c r="O123" s="287">
        <v>3734</v>
      </c>
      <c r="P123" s="89" t="s">
        <v>674</v>
      </c>
    </row>
    <row r="124" spans="1:16" ht="51">
      <c r="A124" s="283">
        <v>46</v>
      </c>
      <c r="B124" s="89"/>
      <c r="C124" s="284" t="s">
        <v>50</v>
      </c>
      <c r="D124" s="84">
        <v>43467</v>
      </c>
      <c r="E124" s="85" t="s">
        <v>1573</v>
      </c>
      <c r="F124" s="85" t="s">
        <v>762</v>
      </c>
      <c r="G124" s="85">
        <v>929091</v>
      </c>
      <c r="H124" s="89"/>
      <c r="I124" s="268" t="s">
        <v>3285</v>
      </c>
      <c r="J124" s="89"/>
      <c r="K124" s="89"/>
      <c r="L124" s="89"/>
      <c r="M124" s="89"/>
      <c r="N124" s="287">
        <v>0</v>
      </c>
      <c r="O124" s="287">
        <v>11</v>
      </c>
      <c r="P124" s="89" t="s">
        <v>674</v>
      </c>
    </row>
    <row r="125" spans="1:16" ht="51">
      <c r="A125" s="283" t="s">
        <v>558</v>
      </c>
      <c r="B125" s="89"/>
      <c r="C125" s="284" t="s">
        <v>618</v>
      </c>
      <c r="D125" s="84">
        <v>43467</v>
      </c>
      <c r="E125" s="85" t="s">
        <v>1574</v>
      </c>
      <c r="F125" s="85" t="s">
        <v>762</v>
      </c>
      <c r="G125" s="85">
        <v>929142</v>
      </c>
      <c r="H125" s="89"/>
      <c r="I125" s="268" t="s">
        <v>3286</v>
      </c>
      <c r="J125" s="89"/>
      <c r="K125" s="89"/>
      <c r="L125" s="89"/>
      <c r="M125" s="89"/>
      <c r="N125" s="287">
        <v>0</v>
      </c>
      <c r="O125" s="287">
        <v>2600</v>
      </c>
      <c r="P125" s="89" t="s">
        <v>674</v>
      </c>
    </row>
    <row r="126" spans="1:16" ht="51">
      <c r="A126" s="283">
        <v>15</v>
      </c>
      <c r="B126" s="89"/>
      <c r="C126" s="284" t="s">
        <v>44</v>
      </c>
      <c r="D126" s="84">
        <v>43467</v>
      </c>
      <c r="E126" s="85" t="s">
        <v>1575</v>
      </c>
      <c r="F126" s="85" t="s">
        <v>762</v>
      </c>
      <c r="G126" s="85">
        <v>929150</v>
      </c>
      <c r="H126" s="89"/>
      <c r="I126" s="268" t="s">
        <v>3287</v>
      </c>
      <c r="J126" s="89"/>
      <c r="K126" s="89"/>
      <c r="L126" s="89"/>
      <c r="M126" s="89"/>
      <c r="N126" s="287">
        <v>0</v>
      </c>
      <c r="O126" s="287">
        <v>19555</v>
      </c>
      <c r="P126" s="89" t="s">
        <v>674</v>
      </c>
    </row>
    <row r="127" spans="1:16" ht="51">
      <c r="A127" s="283">
        <v>203</v>
      </c>
      <c r="B127" s="89"/>
      <c r="C127" s="284" t="s">
        <v>98</v>
      </c>
      <c r="D127" s="84">
        <v>43467</v>
      </c>
      <c r="E127" s="85" t="s">
        <v>1576</v>
      </c>
      <c r="F127" s="85" t="s">
        <v>762</v>
      </c>
      <c r="G127" s="85">
        <v>929168</v>
      </c>
      <c r="H127" s="89"/>
      <c r="I127" s="268" t="s">
        <v>3288</v>
      </c>
      <c r="J127" s="89"/>
      <c r="K127" s="89"/>
      <c r="L127" s="89"/>
      <c r="M127" s="89"/>
      <c r="N127" s="287">
        <v>0</v>
      </c>
      <c r="O127" s="287">
        <v>784</v>
      </c>
      <c r="P127" s="89" t="s">
        <v>674</v>
      </c>
    </row>
    <row r="128" spans="1:16" ht="51">
      <c r="A128" s="283" t="s">
        <v>558</v>
      </c>
      <c r="B128" s="89"/>
      <c r="C128" s="284" t="s">
        <v>618</v>
      </c>
      <c r="D128" s="84">
        <v>43467</v>
      </c>
      <c r="E128" s="85" t="s">
        <v>1577</v>
      </c>
      <c r="F128" s="85" t="s">
        <v>762</v>
      </c>
      <c r="G128" s="85">
        <v>929216</v>
      </c>
      <c r="H128" s="89"/>
      <c r="I128" s="268" t="s">
        <v>3289</v>
      </c>
      <c r="J128" s="89"/>
      <c r="K128" s="89"/>
      <c r="L128" s="89"/>
      <c r="M128" s="89"/>
      <c r="N128" s="287">
        <v>0</v>
      </c>
      <c r="O128" s="287">
        <v>3105.46</v>
      </c>
      <c r="P128" s="89" t="s">
        <v>674</v>
      </c>
    </row>
    <row r="129" spans="1:16" ht="51">
      <c r="A129" s="283">
        <v>16</v>
      </c>
      <c r="B129" s="89"/>
      <c r="C129" s="284" t="s">
        <v>45</v>
      </c>
      <c r="D129" s="84">
        <v>43467</v>
      </c>
      <c r="E129" s="85" t="s">
        <v>1578</v>
      </c>
      <c r="F129" s="85" t="s">
        <v>762</v>
      </c>
      <c r="G129" s="85">
        <v>929231</v>
      </c>
      <c r="H129" s="89"/>
      <c r="I129" s="268" t="s">
        <v>3290</v>
      </c>
      <c r="J129" s="89"/>
      <c r="K129" s="89"/>
      <c r="L129" s="89"/>
      <c r="M129" s="89"/>
      <c r="N129" s="287">
        <v>0</v>
      </c>
      <c r="O129" s="287">
        <v>10</v>
      </c>
      <c r="P129" s="89" t="s">
        <v>674</v>
      </c>
    </row>
    <row r="130" spans="1:16" ht="51">
      <c r="A130" s="283" t="s">
        <v>558</v>
      </c>
      <c r="B130" s="89"/>
      <c r="C130" s="284" t="s">
        <v>618</v>
      </c>
      <c r="D130" s="84">
        <v>43467</v>
      </c>
      <c r="E130" s="85" t="s">
        <v>1579</v>
      </c>
      <c r="F130" s="85" t="s">
        <v>762</v>
      </c>
      <c r="G130" s="85">
        <v>929241</v>
      </c>
      <c r="H130" s="89"/>
      <c r="I130" s="268" t="s">
        <v>3291</v>
      </c>
      <c r="J130" s="89"/>
      <c r="K130" s="89"/>
      <c r="L130" s="89"/>
      <c r="M130" s="89"/>
      <c r="N130" s="287">
        <v>0</v>
      </c>
      <c r="O130" s="287">
        <v>2600</v>
      </c>
      <c r="P130" s="89" t="s">
        <v>674</v>
      </c>
    </row>
    <row r="131" spans="1:16" ht="51">
      <c r="A131" s="283">
        <v>15</v>
      </c>
      <c r="B131" s="89"/>
      <c r="C131" s="284" t="s">
        <v>44</v>
      </c>
      <c r="D131" s="84">
        <v>43467</v>
      </c>
      <c r="E131" s="85" t="s">
        <v>1580</v>
      </c>
      <c r="F131" s="85" t="s">
        <v>762</v>
      </c>
      <c r="G131" s="85">
        <v>929250</v>
      </c>
      <c r="H131" s="89"/>
      <c r="I131" s="268" t="s">
        <v>3292</v>
      </c>
      <c r="J131" s="89"/>
      <c r="K131" s="89"/>
      <c r="L131" s="89"/>
      <c r="M131" s="89"/>
      <c r="N131" s="287">
        <v>0</v>
      </c>
      <c r="O131" s="287">
        <v>13765</v>
      </c>
      <c r="P131" s="89" t="s">
        <v>674</v>
      </c>
    </row>
    <row r="132" spans="1:16" ht="51">
      <c r="A132" s="283">
        <v>81</v>
      </c>
      <c r="B132" s="89"/>
      <c r="C132" s="284" t="s">
        <v>57</v>
      </c>
      <c r="D132" s="84">
        <v>43467</v>
      </c>
      <c r="E132" s="85" t="s">
        <v>1581</v>
      </c>
      <c r="F132" s="85" t="s">
        <v>762</v>
      </c>
      <c r="G132" s="85">
        <v>929256</v>
      </c>
      <c r="H132" s="89"/>
      <c r="I132" s="268" t="s">
        <v>3293</v>
      </c>
      <c r="J132" s="89"/>
      <c r="K132" s="89"/>
      <c r="L132" s="89"/>
      <c r="M132" s="89"/>
      <c r="N132" s="287">
        <v>0</v>
      </c>
      <c r="O132" s="287">
        <v>153</v>
      </c>
      <c r="P132" s="89" t="s">
        <v>674</v>
      </c>
    </row>
    <row r="133" spans="1:16" ht="51">
      <c r="A133" s="283">
        <v>203</v>
      </c>
      <c r="B133" s="89"/>
      <c r="C133" s="284" t="s">
        <v>98</v>
      </c>
      <c r="D133" s="84">
        <v>43467</v>
      </c>
      <c r="E133" s="85" t="s">
        <v>1582</v>
      </c>
      <c r="F133" s="85" t="s">
        <v>762</v>
      </c>
      <c r="G133" s="85">
        <v>929266</v>
      </c>
      <c r="H133" s="89"/>
      <c r="I133" s="268" t="s">
        <v>3294</v>
      </c>
      <c r="J133" s="89"/>
      <c r="K133" s="89"/>
      <c r="L133" s="89"/>
      <c r="M133" s="89"/>
      <c r="N133" s="287">
        <v>0</v>
      </c>
      <c r="O133" s="287">
        <v>2605</v>
      </c>
      <c r="P133" s="89" t="s">
        <v>674</v>
      </c>
    </row>
    <row r="134" spans="1:16" ht="51">
      <c r="A134" s="283" t="s">
        <v>558</v>
      </c>
      <c r="B134" s="89"/>
      <c r="C134" s="284" t="s">
        <v>618</v>
      </c>
      <c r="D134" s="84">
        <v>43467</v>
      </c>
      <c r="E134" s="85" t="s">
        <v>1583</v>
      </c>
      <c r="F134" s="85" t="s">
        <v>762</v>
      </c>
      <c r="G134" s="85">
        <v>929333</v>
      </c>
      <c r="H134" s="89"/>
      <c r="I134" s="268" t="s">
        <v>3295</v>
      </c>
      <c r="J134" s="89"/>
      <c r="K134" s="89"/>
      <c r="L134" s="89"/>
      <c r="M134" s="89"/>
      <c r="N134" s="287">
        <v>0</v>
      </c>
      <c r="O134" s="287">
        <v>800</v>
      </c>
      <c r="P134" s="89" t="s">
        <v>674</v>
      </c>
    </row>
    <row r="135" spans="1:16" ht="51">
      <c r="A135" s="283">
        <v>15</v>
      </c>
      <c r="B135" s="89"/>
      <c r="C135" s="284" t="s">
        <v>44</v>
      </c>
      <c r="D135" s="84">
        <v>43467</v>
      </c>
      <c r="E135" s="85" t="s">
        <v>1584</v>
      </c>
      <c r="F135" s="85" t="s">
        <v>762</v>
      </c>
      <c r="G135" s="85">
        <v>929342</v>
      </c>
      <c r="H135" s="89"/>
      <c r="I135" s="268" t="s">
        <v>3296</v>
      </c>
      <c r="J135" s="89"/>
      <c r="K135" s="89"/>
      <c r="L135" s="89"/>
      <c r="M135" s="89"/>
      <c r="N135" s="287">
        <v>0</v>
      </c>
      <c r="O135" s="287">
        <v>10305</v>
      </c>
      <c r="P135" s="89" t="s">
        <v>674</v>
      </c>
    </row>
    <row r="136" spans="1:16" ht="51">
      <c r="A136" s="283">
        <v>203</v>
      </c>
      <c r="B136" s="89"/>
      <c r="C136" s="284" t="s">
        <v>98</v>
      </c>
      <c r="D136" s="84">
        <v>43467</v>
      </c>
      <c r="E136" s="85" t="s">
        <v>1585</v>
      </c>
      <c r="F136" s="85" t="s">
        <v>762</v>
      </c>
      <c r="G136" s="85">
        <v>929357</v>
      </c>
      <c r="H136" s="89"/>
      <c r="I136" s="268" t="s">
        <v>3297</v>
      </c>
      <c r="J136" s="89"/>
      <c r="K136" s="89"/>
      <c r="L136" s="89"/>
      <c r="M136" s="89"/>
      <c r="N136" s="287">
        <v>0</v>
      </c>
      <c r="O136" s="287">
        <v>5178</v>
      </c>
      <c r="P136" s="89" t="s">
        <v>674</v>
      </c>
    </row>
    <row r="137" spans="1:16" ht="51">
      <c r="A137" s="283">
        <v>76</v>
      </c>
      <c r="B137" s="89"/>
      <c r="C137" s="284" t="s">
        <v>56</v>
      </c>
      <c r="D137" s="84">
        <v>43467</v>
      </c>
      <c r="E137" s="85" t="s">
        <v>1586</v>
      </c>
      <c r="F137" s="85" t="s">
        <v>762</v>
      </c>
      <c r="G137" s="85">
        <v>929374</v>
      </c>
      <c r="H137" s="89"/>
      <c r="I137" s="268" t="s">
        <v>3298</v>
      </c>
      <c r="J137" s="89"/>
      <c r="K137" s="89"/>
      <c r="L137" s="89"/>
      <c r="M137" s="89"/>
      <c r="N137" s="287">
        <v>0</v>
      </c>
      <c r="O137" s="287">
        <v>1180.3699999999999</v>
      </c>
      <c r="P137" s="89" t="s">
        <v>674</v>
      </c>
    </row>
    <row r="138" spans="1:16" ht="51">
      <c r="A138" s="283">
        <v>16</v>
      </c>
      <c r="B138" s="89"/>
      <c r="C138" s="284" t="s">
        <v>45</v>
      </c>
      <c r="D138" s="84">
        <v>43467</v>
      </c>
      <c r="E138" s="85" t="s">
        <v>1587</v>
      </c>
      <c r="F138" s="85" t="s">
        <v>762</v>
      </c>
      <c r="G138" s="85">
        <v>929398</v>
      </c>
      <c r="H138" s="89"/>
      <c r="I138" s="268" t="s">
        <v>3299</v>
      </c>
      <c r="J138" s="89"/>
      <c r="K138" s="89"/>
      <c r="L138" s="89"/>
      <c r="M138" s="89"/>
      <c r="N138" s="287">
        <v>0</v>
      </c>
      <c r="O138" s="287">
        <v>3200</v>
      </c>
      <c r="P138" s="89" t="s">
        <v>674</v>
      </c>
    </row>
    <row r="139" spans="1:16" ht="51">
      <c r="A139" s="283" t="s">
        <v>558</v>
      </c>
      <c r="B139" s="89"/>
      <c r="C139" s="284" t="s">
        <v>618</v>
      </c>
      <c r="D139" s="84">
        <v>43467</v>
      </c>
      <c r="E139" s="85" t="s">
        <v>1588</v>
      </c>
      <c r="F139" s="85" t="s">
        <v>762</v>
      </c>
      <c r="G139" s="85">
        <v>929416</v>
      </c>
      <c r="H139" s="89"/>
      <c r="I139" s="268" t="s">
        <v>3300</v>
      </c>
      <c r="J139" s="89"/>
      <c r="K139" s="89"/>
      <c r="L139" s="89"/>
      <c r="M139" s="89"/>
      <c r="N139" s="287">
        <v>0</v>
      </c>
      <c r="O139" s="287">
        <v>1600</v>
      </c>
      <c r="P139" s="89" t="s">
        <v>674</v>
      </c>
    </row>
    <row r="140" spans="1:16" ht="51">
      <c r="A140" s="283">
        <v>15</v>
      </c>
      <c r="B140" s="89"/>
      <c r="C140" s="284" t="s">
        <v>44</v>
      </c>
      <c r="D140" s="84">
        <v>43467</v>
      </c>
      <c r="E140" s="85" t="s">
        <v>1589</v>
      </c>
      <c r="F140" s="85" t="s">
        <v>762</v>
      </c>
      <c r="G140" s="85">
        <v>929424</v>
      </c>
      <c r="H140" s="89"/>
      <c r="I140" s="268" t="s">
        <v>3301</v>
      </c>
      <c r="J140" s="89"/>
      <c r="K140" s="89"/>
      <c r="L140" s="89"/>
      <c r="M140" s="89"/>
      <c r="N140" s="287">
        <v>0</v>
      </c>
      <c r="O140" s="287">
        <v>13874</v>
      </c>
      <c r="P140" s="89" t="s">
        <v>674</v>
      </c>
    </row>
    <row r="141" spans="1:16" ht="51">
      <c r="A141" s="283">
        <v>203</v>
      </c>
      <c r="B141" s="89"/>
      <c r="C141" s="284" t="s">
        <v>98</v>
      </c>
      <c r="D141" s="84">
        <v>43467</v>
      </c>
      <c r="E141" s="85" t="s">
        <v>1590</v>
      </c>
      <c r="F141" s="85" t="s">
        <v>762</v>
      </c>
      <c r="G141" s="85">
        <v>929444</v>
      </c>
      <c r="H141" s="89"/>
      <c r="I141" s="268" t="s">
        <v>3302</v>
      </c>
      <c r="J141" s="89"/>
      <c r="K141" s="89"/>
      <c r="L141" s="89"/>
      <c r="M141" s="89"/>
      <c r="N141" s="287">
        <v>0</v>
      </c>
      <c r="O141" s="287">
        <v>619</v>
      </c>
      <c r="P141" s="89" t="s">
        <v>674</v>
      </c>
    </row>
    <row r="142" spans="1:16" ht="51">
      <c r="A142" s="283" t="s">
        <v>558</v>
      </c>
      <c r="B142" s="89"/>
      <c r="C142" s="284" t="s">
        <v>618</v>
      </c>
      <c r="D142" s="84">
        <v>43467</v>
      </c>
      <c r="E142" s="85" t="s">
        <v>1591</v>
      </c>
      <c r="F142" s="85" t="s">
        <v>762</v>
      </c>
      <c r="G142" s="85">
        <v>929520</v>
      </c>
      <c r="H142" s="89"/>
      <c r="I142" s="268" t="s">
        <v>3303</v>
      </c>
      <c r="J142" s="89"/>
      <c r="K142" s="89"/>
      <c r="L142" s="89"/>
      <c r="M142" s="89"/>
      <c r="N142" s="287">
        <v>0</v>
      </c>
      <c r="O142" s="287">
        <v>1200</v>
      </c>
      <c r="P142" s="89" t="s">
        <v>674</v>
      </c>
    </row>
    <row r="143" spans="1:16" ht="51">
      <c r="A143" s="283">
        <v>15</v>
      </c>
      <c r="B143" s="89"/>
      <c r="C143" s="284" t="s">
        <v>44</v>
      </c>
      <c r="D143" s="84">
        <v>43467</v>
      </c>
      <c r="E143" s="85" t="s">
        <v>1592</v>
      </c>
      <c r="F143" s="85" t="s">
        <v>762</v>
      </c>
      <c r="G143" s="85">
        <v>929531</v>
      </c>
      <c r="H143" s="89"/>
      <c r="I143" s="268" t="s">
        <v>3304</v>
      </c>
      <c r="J143" s="89"/>
      <c r="K143" s="89"/>
      <c r="L143" s="89"/>
      <c r="M143" s="89"/>
      <c r="N143" s="287">
        <v>0</v>
      </c>
      <c r="O143" s="287">
        <v>16375</v>
      </c>
      <c r="P143" s="89" t="s">
        <v>674</v>
      </c>
    </row>
    <row r="144" spans="1:16" ht="51">
      <c r="A144" s="283">
        <v>315</v>
      </c>
      <c r="B144" s="89"/>
      <c r="C144" s="284" t="s">
        <v>1375</v>
      </c>
      <c r="D144" s="84">
        <v>43467</v>
      </c>
      <c r="E144" s="85" t="s">
        <v>1593</v>
      </c>
      <c r="F144" s="85" t="s">
        <v>762</v>
      </c>
      <c r="G144" s="85">
        <v>929570</v>
      </c>
      <c r="H144" s="89"/>
      <c r="I144" s="268" t="s">
        <v>3305</v>
      </c>
      <c r="J144" s="89"/>
      <c r="K144" s="89"/>
      <c r="L144" s="89"/>
      <c r="M144" s="89"/>
      <c r="N144" s="287">
        <v>0</v>
      </c>
      <c r="O144" s="287">
        <v>261105.44</v>
      </c>
      <c r="P144" s="89" t="s">
        <v>674</v>
      </c>
    </row>
    <row r="145" spans="1:16" ht="63.75">
      <c r="A145" s="283">
        <v>598</v>
      </c>
      <c r="B145" s="89"/>
      <c r="C145" s="284" t="s">
        <v>731</v>
      </c>
      <c r="D145" s="84">
        <v>43467</v>
      </c>
      <c r="E145" s="85" t="s">
        <v>1594</v>
      </c>
      <c r="F145" s="85" t="s">
        <v>762</v>
      </c>
      <c r="G145" s="85">
        <v>929608</v>
      </c>
      <c r="H145" s="89"/>
      <c r="I145" s="268" t="s">
        <v>3306</v>
      </c>
      <c r="J145" s="89"/>
      <c r="K145" s="89"/>
      <c r="L145" s="89"/>
      <c r="M145" s="89"/>
      <c r="N145" s="287">
        <v>0</v>
      </c>
      <c r="O145" s="287">
        <v>2400</v>
      </c>
      <c r="P145" s="89" t="s">
        <v>674</v>
      </c>
    </row>
    <row r="146" spans="1:16" ht="51">
      <c r="A146" s="283" t="s">
        <v>558</v>
      </c>
      <c r="B146" s="89"/>
      <c r="C146" s="284" t="s">
        <v>618</v>
      </c>
      <c r="D146" s="84">
        <v>43467</v>
      </c>
      <c r="E146" s="85" t="s">
        <v>1595</v>
      </c>
      <c r="F146" s="85" t="s">
        <v>762</v>
      </c>
      <c r="G146" s="85">
        <v>929675</v>
      </c>
      <c r="H146" s="89"/>
      <c r="I146" s="268" t="s">
        <v>3307</v>
      </c>
      <c r="J146" s="89"/>
      <c r="K146" s="89"/>
      <c r="L146" s="89"/>
      <c r="M146" s="89"/>
      <c r="N146" s="287">
        <v>0</v>
      </c>
      <c r="O146" s="287">
        <v>1400</v>
      </c>
      <c r="P146" s="89" t="s">
        <v>674</v>
      </c>
    </row>
    <row r="147" spans="1:16" ht="51">
      <c r="A147" s="283">
        <v>15</v>
      </c>
      <c r="B147" s="89"/>
      <c r="C147" s="284" t="s">
        <v>44</v>
      </c>
      <c r="D147" s="84">
        <v>43467</v>
      </c>
      <c r="E147" s="85" t="s">
        <v>1596</v>
      </c>
      <c r="F147" s="85" t="s">
        <v>762</v>
      </c>
      <c r="G147" s="85">
        <v>929687</v>
      </c>
      <c r="H147" s="89"/>
      <c r="I147" s="268" t="s">
        <v>3308</v>
      </c>
      <c r="J147" s="89"/>
      <c r="K147" s="89"/>
      <c r="L147" s="89"/>
      <c r="M147" s="89"/>
      <c r="N147" s="287">
        <v>0</v>
      </c>
      <c r="O147" s="287">
        <v>8305</v>
      </c>
      <c r="P147" s="89" t="s">
        <v>674</v>
      </c>
    </row>
    <row r="148" spans="1:16" ht="51">
      <c r="A148" s="283">
        <v>10</v>
      </c>
      <c r="B148" s="89"/>
      <c r="C148" s="284" t="s">
        <v>43</v>
      </c>
      <c r="D148" s="84">
        <v>43467</v>
      </c>
      <c r="E148" s="85" t="s">
        <v>1597</v>
      </c>
      <c r="F148" s="85" t="s">
        <v>6</v>
      </c>
      <c r="G148" s="85">
        <v>929125</v>
      </c>
      <c r="H148" s="89"/>
      <c r="I148" s="285" t="s">
        <v>3309</v>
      </c>
      <c r="J148" s="89"/>
      <c r="K148" s="89"/>
      <c r="L148" s="89"/>
      <c r="M148" s="89"/>
      <c r="N148" s="286">
        <v>0</v>
      </c>
      <c r="O148" s="286">
        <v>129077.9</v>
      </c>
      <c r="P148" s="89" t="s">
        <v>674</v>
      </c>
    </row>
    <row r="149" spans="1:16" ht="63.75">
      <c r="A149" s="283">
        <v>10</v>
      </c>
      <c r="B149" s="89"/>
      <c r="C149" s="284" t="s">
        <v>43</v>
      </c>
      <c r="D149" s="84">
        <v>43467</v>
      </c>
      <c r="E149" s="85" t="s">
        <v>1598</v>
      </c>
      <c r="F149" s="85" t="s">
        <v>6</v>
      </c>
      <c r="G149" s="85">
        <v>929127</v>
      </c>
      <c r="H149" s="89"/>
      <c r="I149" s="285" t="s">
        <v>3310</v>
      </c>
      <c r="J149" s="89"/>
      <c r="K149" s="89"/>
      <c r="L149" s="89"/>
      <c r="M149" s="89"/>
      <c r="N149" s="286">
        <v>0</v>
      </c>
      <c r="O149" s="286">
        <v>35258.550000000003</v>
      </c>
      <c r="P149" s="89" t="s">
        <v>674</v>
      </c>
    </row>
    <row r="150" spans="1:16" ht="51">
      <c r="A150" s="283">
        <v>10</v>
      </c>
      <c r="B150" s="89"/>
      <c r="C150" s="284" t="s">
        <v>43</v>
      </c>
      <c r="D150" s="84">
        <v>43467</v>
      </c>
      <c r="E150" s="85" t="s">
        <v>1599</v>
      </c>
      <c r="F150" s="85" t="s">
        <v>15</v>
      </c>
      <c r="G150" s="85">
        <v>929126</v>
      </c>
      <c r="H150" s="89"/>
      <c r="I150" s="285" t="s">
        <v>3311</v>
      </c>
      <c r="J150" s="89"/>
      <c r="K150" s="89"/>
      <c r="L150" s="89"/>
      <c r="M150" s="89"/>
      <c r="N150" s="286">
        <v>50</v>
      </c>
      <c r="O150" s="286">
        <v>0</v>
      </c>
      <c r="P150" s="89" t="s">
        <v>674</v>
      </c>
    </row>
    <row r="151" spans="1:16" ht="63.75">
      <c r="A151" s="283">
        <v>10</v>
      </c>
      <c r="B151" s="89"/>
      <c r="C151" s="284" t="s">
        <v>43</v>
      </c>
      <c r="D151" s="84">
        <v>43467</v>
      </c>
      <c r="E151" s="85" t="s">
        <v>1600</v>
      </c>
      <c r="F151" s="85" t="s">
        <v>15</v>
      </c>
      <c r="G151" s="85">
        <v>929128</v>
      </c>
      <c r="H151" s="89"/>
      <c r="I151" s="285" t="s">
        <v>3312</v>
      </c>
      <c r="J151" s="89"/>
      <c r="K151" s="89"/>
      <c r="L151" s="89"/>
      <c r="M151" s="89"/>
      <c r="N151" s="286">
        <v>50</v>
      </c>
      <c r="O151" s="286">
        <v>0</v>
      </c>
      <c r="P151" s="89" t="s">
        <v>674</v>
      </c>
    </row>
    <row r="152" spans="1:16" ht="51">
      <c r="A152" s="283">
        <v>25</v>
      </c>
      <c r="B152" s="89"/>
      <c r="C152" s="284" t="s">
        <v>47</v>
      </c>
      <c r="D152" s="84">
        <v>43467</v>
      </c>
      <c r="E152" s="85" t="s">
        <v>1601</v>
      </c>
      <c r="F152" s="85" t="s">
        <v>6</v>
      </c>
      <c r="G152" s="85">
        <v>1066022</v>
      </c>
      <c r="H152" s="89"/>
      <c r="I152" s="285" t="s">
        <v>3313</v>
      </c>
      <c r="J152" s="89"/>
      <c r="K152" s="89"/>
      <c r="L152" s="89"/>
      <c r="M152" s="89"/>
      <c r="N152" s="286">
        <v>0</v>
      </c>
      <c r="O152" s="286">
        <v>0.1</v>
      </c>
      <c r="P152" s="89" t="s">
        <v>674</v>
      </c>
    </row>
    <row r="153" spans="1:16" ht="63.75">
      <c r="A153" s="283" t="s">
        <v>561</v>
      </c>
      <c r="B153" s="89"/>
      <c r="C153" s="284" t="s">
        <v>771</v>
      </c>
      <c r="D153" s="84">
        <v>43467</v>
      </c>
      <c r="E153" s="85" t="s">
        <v>1602</v>
      </c>
      <c r="F153" s="85" t="s">
        <v>6</v>
      </c>
      <c r="G153" s="85">
        <v>1066023</v>
      </c>
      <c r="H153" s="89"/>
      <c r="I153" s="285" t="s">
        <v>3314</v>
      </c>
      <c r="J153" s="89"/>
      <c r="K153" s="89"/>
      <c r="L153" s="89"/>
      <c r="M153" s="89"/>
      <c r="N153" s="286">
        <v>0</v>
      </c>
      <c r="O153" s="286">
        <v>6250</v>
      </c>
      <c r="P153" s="89" t="s">
        <v>674</v>
      </c>
    </row>
    <row r="154" spans="1:16" ht="63.75">
      <c r="A154" s="283">
        <v>25</v>
      </c>
      <c r="B154" s="89"/>
      <c r="C154" s="284" t="s">
        <v>47</v>
      </c>
      <c r="D154" s="84">
        <v>43467</v>
      </c>
      <c r="E154" s="85" t="s">
        <v>1603</v>
      </c>
      <c r="F154" s="85" t="s">
        <v>6</v>
      </c>
      <c r="G154" s="85">
        <v>1066024</v>
      </c>
      <c r="H154" s="89"/>
      <c r="I154" s="285" t="s">
        <v>3315</v>
      </c>
      <c r="J154" s="89"/>
      <c r="K154" s="89"/>
      <c r="L154" s="89"/>
      <c r="M154" s="89"/>
      <c r="N154" s="286">
        <v>0</v>
      </c>
      <c r="O154" s="286">
        <v>3584.6</v>
      </c>
      <c r="P154" s="89" t="s">
        <v>674</v>
      </c>
    </row>
    <row r="155" spans="1:16" ht="63.75">
      <c r="A155" s="283">
        <v>303</v>
      </c>
      <c r="B155" s="89"/>
      <c r="C155" s="284" t="s">
        <v>142</v>
      </c>
      <c r="D155" s="84">
        <v>43467</v>
      </c>
      <c r="E155" s="85" t="s">
        <v>1604</v>
      </c>
      <c r="F155" s="85" t="s">
        <v>6</v>
      </c>
      <c r="G155" s="85">
        <v>1066025</v>
      </c>
      <c r="H155" s="89"/>
      <c r="I155" s="285" t="s">
        <v>3316</v>
      </c>
      <c r="J155" s="89"/>
      <c r="K155" s="89"/>
      <c r="L155" s="89"/>
      <c r="M155" s="89"/>
      <c r="N155" s="286">
        <v>0</v>
      </c>
      <c r="O155" s="286">
        <v>100000</v>
      </c>
      <c r="P155" s="89" t="s">
        <v>674</v>
      </c>
    </row>
    <row r="156" spans="1:16" ht="63.75">
      <c r="A156" s="283" t="s">
        <v>561</v>
      </c>
      <c r="B156" s="89"/>
      <c r="C156" s="284" t="s">
        <v>771</v>
      </c>
      <c r="D156" s="84">
        <v>43467</v>
      </c>
      <c r="E156" s="85" t="s">
        <v>1605</v>
      </c>
      <c r="F156" s="85" t="s">
        <v>6</v>
      </c>
      <c r="G156" s="85">
        <v>1066028</v>
      </c>
      <c r="H156" s="89"/>
      <c r="I156" s="285" t="s">
        <v>3317</v>
      </c>
      <c r="J156" s="89"/>
      <c r="K156" s="89"/>
      <c r="L156" s="89"/>
      <c r="M156" s="89"/>
      <c r="N156" s="286">
        <v>0</v>
      </c>
      <c r="O156" s="286">
        <v>37983.5</v>
      </c>
      <c r="P156" s="89" t="s">
        <v>674</v>
      </c>
    </row>
    <row r="157" spans="1:16" ht="51">
      <c r="A157" s="283">
        <v>287</v>
      </c>
      <c r="B157" s="89"/>
      <c r="C157" s="284" t="s">
        <v>128</v>
      </c>
      <c r="D157" s="84">
        <v>43467</v>
      </c>
      <c r="E157" s="85" t="s">
        <v>1606</v>
      </c>
      <c r="F157" s="85" t="s">
        <v>675</v>
      </c>
      <c r="G157" s="85">
        <v>182778</v>
      </c>
      <c r="H157" s="89"/>
      <c r="I157" s="285" t="s">
        <v>3318</v>
      </c>
      <c r="J157" s="89"/>
      <c r="K157" s="89"/>
      <c r="L157" s="89"/>
      <c r="M157" s="89"/>
      <c r="N157" s="286">
        <v>1925547.1</v>
      </c>
      <c r="O157" s="286">
        <v>0</v>
      </c>
      <c r="P157" s="89" t="s">
        <v>674</v>
      </c>
    </row>
    <row r="158" spans="1:16" ht="76.5">
      <c r="A158" s="283" t="s">
        <v>559</v>
      </c>
      <c r="B158" s="89"/>
      <c r="C158" s="284" t="s">
        <v>798</v>
      </c>
      <c r="D158" s="84">
        <v>43467</v>
      </c>
      <c r="E158" s="85" t="s">
        <v>1607</v>
      </c>
      <c r="F158" s="85" t="s">
        <v>6</v>
      </c>
      <c r="G158" s="85">
        <v>1066029</v>
      </c>
      <c r="H158" s="89"/>
      <c r="I158" s="285" t="s">
        <v>3319</v>
      </c>
      <c r="J158" s="89"/>
      <c r="K158" s="89"/>
      <c r="L158" s="89"/>
      <c r="M158" s="89"/>
      <c r="N158" s="286">
        <v>0</v>
      </c>
      <c r="O158" s="286">
        <v>24000</v>
      </c>
      <c r="P158" s="89" t="s">
        <v>674</v>
      </c>
    </row>
    <row r="159" spans="1:16" ht="89.25">
      <c r="A159" s="283" t="s">
        <v>561</v>
      </c>
      <c r="B159" s="89"/>
      <c r="C159" s="284" t="s">
        <v>771</v>
      </c>
      <c r="D159" s="84">
        <v>43467</v>
      </c>
      <c r="E159" s="85" t="s">
        <v>1608</v>
      </c>
      <c r="F159" s="85" t="s">
        <v>6</v>
      </c>
      <c r="G159" s="85">
        <v>944160</v>
      </c>
      <c r="H159" s="89"/>
      <c r="I159" s="285" t="s">
        <v>3320</v>
      </c>
      <c r="J159" s="89"/>
      <c r="K159" s="89"/>
      <c r="L159" s="89"/>
      <c r="M159" s="89"/>
      <c r="N159" s="286">
        <v>0</v>
      </c>
      <c r="O159" s="286">
        <v>12050</v>
      </c>
      <c r="P159" s="89" t="s">
        <v>674</v>
      </c>
    </row>
    <row r="160" spans="1:16" ht="76.5">
      <c r="A160" s="283" t="s">
        <v>559</v>
      </c>
      <c r="B160" s="89"/>
      <c r="C160" s="284" t="s">
        <v>798</v>
      </c>
      <c r="D160" s="84">
        <v>43467</v>
      </c>
      <c r="E160" s="85" t="s">
        <v>1609</v>
      </c>
      <c r="F160" s="85" t="s">
        <v>11</v>
      </c>
      <c r="G160" s="85">
        <v>944152</v>
      </c>
      <c r="H160" s="89"/>
      <c r="I160" s="285" t="s">
        <v>3321</v>
      </c>
      <c r="J160" s="89"/>
      <c r="K160" s="89"/>
      <c r="L160" s="89"/>
      <c r="M160" s="89"/>
      <c r="N160" s="286">
        <v>50</v>
      </c>
      <c r="O160" s="286">
        <v>0</v>
      </c>
      <c r="P160" s="89" t="s">
        <v>674</v>
      </c>
    </row>
    <row r="161" spans="1:16" ht="38.25">
      <c r="A161" s="283">
        <v>35</v>
      </c>
      <c r="B161" s="89"/>
      <c r="C161" s="284" t="s">
        <v>48</v>
      </c>
      <c r="D161" s="84">
        <v>43468</v>
      </c>
      <c r="E161" s="85" t="s">
        <v>1610</v>
      </c>
      <c r="F161" s="85" t="s">
        <v>3</v>
      </c>
      <c r="G161" s="85">
        <v>1700044</v>
      </c>
      <c r="H161" s="89"/>
      <c r="I161" s="285" t="s">
        <v>1441</v>
      </c>
      <c r="J161" s="89"/>
      <c r="K161" s="89"/>
      <c r="L161" s="89"/>
      <c r="M161" s="89"/>
      <c r="N161" s="286">
        <v>0</v>
      </c>
      <c r="O161" s="286">
        <v>1000</v>
      </c>
      <c r="P161" s="89" t="s">
        <v>674</v>
      </c>
    </row>
    <row r="162" spans="1:16" ht="38.25">
      <c r="A162" s="283" t="s">
        <v>567</v>
      </c>
      <c r="B162" s="89"/>
      <c r="C162" s="284" t="s">
        <v>617</v>
      </c>
      <c r="D162" s="84">
        <v>43468</v>
      </c>
      <c r="E162" s="85" t="s">
        <v>1611</v>
      </c>
      <c r="F162" s="85" t="s">
        <v>3</v>
      </c>
      <c r="G162" s="85">
        <v>1700043</v>
      </c>
      <c r="H162" s="89"/>
      <c r="I162" s="285" t="s">
        <v>3322</v>
      </c>
      <c r="J162" s="89"/>
      <c r="K162" s="89"/>
      <c r="L162" s="89"/>
      <c r="M162" s="89"/>
      <c r="N162" s="286">
        <v>0</v>
      </c>
      <c r="O162" s="286">
        <v>17371.830000000002</v>
      </c>
      <c r="P162" s="89" t="s">
        <v>674</v>
      </c>
    </row>
    <row r="163" spans="1:16" ht="38.25">
      <c r="A163" s="283" t="s">
        <v>567</v>
      </c>
      <c r="B163" s="89"/>
      <c r="C163" s="284" t="s">
        <v>617</v>
      </c>
      <c r="D163" s="84">
        <v>43468</v>
      </c>
      <c r="E163" s="85" t="s">
        <v>1612</v>
      </c>
      <c r="F163" s="85" t="s">
        <v>3</v>
      </c>
      <c r="G163" s="85">
        <v>1700042</v>
      </c>
      <c r="H163" s="89"/>
      <c r="I163" s="285" t="s">
        <v>3323</v>
      </c>
      <c r="J163" s="89"/>
      <c r="K163" s="89"/>
      <c r="L163" s="89"/>
      <c r="M163" s="89"/>
      <c r="N163" s="286">
        <v>0</v>
      </c>
      <c r="O163" s="286">
        <v>218</v>
      </c>
      <c r="P163" s="89" t="s">
        <v>674</v>
      </c>
    </row>
    <row r="164" spans="1:16" ht="51">
      <c r="A164" s="283">
        <v>20</v>
      </c>
      <c r="B164" s="89"/>
      <c r="C164" s="284" t="s">
        <v>46</v>
      </c>
      <c r="D164" s="84">
        <v>43468</v>
      </c>
      <c r="E164" s="85" t="s">
        <v>1613</v>
      </c>
      <c r="F164" s="85" t="s">
        <v>3</v>
      </c>
      <c r="G164" s="85">
        <v>1700033</v>
      </c>
      <c r="H164" s="89"/>
      <c r="I164" s="285" t="s">
        <v>3324</v>
      </c>
      <c r="J164" s="89"/>
      <c r="K164" s="89"/>
      <c r="L164" s="89"/>
      <c r="M164" s="89"/>
      <c r="N164" s="286">
        <v>0</v>
      </c>
      <c r="O164" s="286">
        <v>224</v>
      </c>
      <c r="P164" s="89" t="s">
        <v>674</v>
      </c>
    </row>
    <row r="165" spans="1:16" ht="51">
      <c r="A165" s="283" t="s">
        <v>567</v>
      </c>
      <c r="B165" s="89"/>
      <c r="C165" s="284" t="s">
        <v>617</v>
      </c>
      <c r="D165" s="84">
        <v>43468</v>
      </c>
      <c r="E165" s="85" t="s">
        <v>1614</v>
      </c>
      <c r="F165" s="85" t="s">
        <v>3</v>
      </c>
      <c r="G165" s="85">
        <v>1700008</v>
      </c>
      <c r="H165" s="89"/>
      <c r="I165" s="285" t="s">
        <v>3325</v>
      </c>
      <c r="J165" s="89"/>
      <c r="K165" s="89"/>
      <c r="L165" s="89"/>
      <c r="M165" s="89"/>
      <c r="N165" s="286">
        <v>0</v>
      </c>
      <c r="O165" s="286">
        <v>200</v>
      </c>
      <c r="P165" s="89" t="s">
        <v>674</v>
      </c>
    </row>
    <row r="166" spans="1:16" ht="38.25">
      <c r="A166" s="283" t="s">
        <v>567</v>
      </c>
      <c r="B166" s="89"/>
      <c r="C166" s="284" t="s">
        <v>617</v>
      </c>
      <c r="D166" s="84">
        <v>43468</v>
      </c>
      <c r="E166" s="85" t="s">
        <v>1615</v>
      </c>
      <c r="F166" s="85" t="s">
        <v>3</v>
      </c>
      <c r="G166" s="85">
        <v>1700003</v>
      </c>
      <c r="H166" s="89"/>
      <c r="I166" s="285" t="s">
        <v>3326</v>
      </c>
      <c r="J166" s="89"/>
      <c r="K166" s="89"/>
      <c r="L166" s="89"/>
      <c r="M166" s="89"/>
      <c r="N166" s="286">
        <v>0</v>
      </c>
      <c r="O166" s="286">
        <v>933.68000000000006</v>
      </c>
      <c r="P166" s="89" t="s">
        <v>674</v>
      </c>
    </row>
    <row r="167" spans="1:16" ht="51">
      <c r="A167" s="283">
        <v>904</v>
      </c>
      <c r="B167" s="89"/>
      <c r="C167" s="284" t="s">
        <v>207</v>
      </c>
      <c r="D167" s="84">
        <v>43468</v>
      </c>
      <c r="E167" s="85" t="s">
        <v>1616</v>
      </c>
      <c r="F167" s="85" t="s">
        <v>3</v>
      </c>
      <c r="G167" s="85">
        <v>1700002</v>
      </c>
      <c r="H167" s="89"/>
      <c r="I167" s="285" t="s">
        <v>3327</v>
      </c>
      <c r="J167" s="89"/>
      <c r="K167" s="89"/>
      <c r="L167" s="89"/>
      <c r="M167" s="89"/>
      <c r="N167" s="286">
        <v>0</v>
      </c>
      <c r="O167" s="286">
        <v>10000</v>
      </c>
      <c r="P167" s="89" t="s">
        <v>674</v>
      </c>
    </row>
    <row r="168" spans="1:16" ht="51">
      <c r="A168" s="283">
        <v>46</v>
      </c>
      <c r="B168" s="89"/>
      <c r="C168" s="284" t="s">
        <v>50</v>
      </c>
      <c r="D168" s="84">
        <v>43468</v>
      </c>
      <c r="E168" s="85" t="s">
        <v>1617</v>
      </c>
      <c r="F168" s="85" t="s">
        <v>3</v>
      </c>
      <c r="G168" s="85">
        <v>1699987</v>
      </c>
      <c r="H168" s="89"/>
      <c r="I168" s="285" t="s">
        <v>3328</v>
      </c>
      <c r="J168" s="89"/>
      <c r="K168" s="89"/>
      <c r="L168" s="89"/>
      <c r="M168" s="89"/>
      <c r="N168" s="286">
        <v>0</v>
      </c>
      <c r="O168" s="286">
        <v>1000</v>
      </c>
      <c r="P168" s="89" t="s">
        <v>674</v>
      </c>
    </row>
    <row r="169" spans="1:16" ht="51">
      <c r="A169" s="283">
        <v>20</v>
      </c>
      <c r="B169" s="89"/>
      <c r="C169" s="284" t="s">
        <v>46</v>
      </c>
      <c r="D169" s="84">
        <v>43468</v>
      </c>
      <c r="E169" s="85" t="s">
        <v>1618</v>
      </c>
      <c r="F169" s="85" t="s">
        <v>3</v>
      </c>
      <c r="G169" s="85">
        <v>1699974</v>
      </c>
      <c r="H169" s="89"/>
      <c r="I169" s="285" t="s">
        <v>3329</v>
      </c>
      <c r="J169" s="89"/>
      <c r="K169" s="89"/>
      <c r="L169" s="89"/>
      <c r="M169" s="89"/>
      <c r="N169" s="286">
        <v>0</v>
      </c>
      <c r="O169" s="286">
        <v>36.33</v>
      </c>
      <c r="P169" s="89" t="s">
        <v>674</v>
      </c>
    </row>
    <row r="170" spans="1:16" ht="38.25">
      <c r="A170" s="283">
        <v>35</v>
      </c>
      <c r="B170" s="89"/>
      <c r="C170" s="284" t="s">
        <v>48</v>
      </c>
      <c r="D170" s="84">
        <v>43468</v>
      </c>
      <c r="E170" s="85" t="s">
        <v>1619</v>
      </c>
      <c r="F170" s="85" t="s">
        <v>3</v>
      </c>
      <c r="G170" s="85">
        <v>1699970</v>
      </c>
      <c r="H170" s="89"/>
      <c r="I170" s="285" t="s">
        <v>740</v>
      </c>
      <c r="J170" s="89"/>
      <c r="K170" s="89"/>
      <c r="L170" s="89"/>
      <c r="M170" s="89"/>
      <c r="N170" s="286">
        <v>0</v>
      </c>
      <c r="O170" s="286">
        <v>1278</v>
      </c>
      <c r="P170" s="89" t="s">
        <v>674</v>
      </c>
    </row>
    <row r="171" spans="1:16" ht="51">
      <c r="A171" s="283">
        <v>592</v>
      </c>
      <c r="B171" s="89"/>
      <c r="C171" s="284" t="s">
        <v>649</v>
      </c>
      <c r="D171" s="84">
        <v>43468</v>
      </c>
      <c r="E171" s="85" t="s">
        <v>1620</v>
      </c>
      <c r="F171" s="85" t="s">
        <v>3</v>
      </c>
      <c r="G171" s="85">
        <v>1699954</v>
      </c>
      <c r="H171" s="89"/>
      <c r="I171" s="285" t="s">
        <v>3330</v>
      </c>
      <c r="J171" s="89"/>
      <c r="K171" s="89"/>
      <c r="L171" s="89"/>
      <c r="M171" s="89"/>
      <c r="N171" s="286">
        <v>0</v>
      </c>
      <c r="O171" s="286">
        <v>208.8</v>
      </c>
      <c r="P171" s="89" t="s">
        <v>674</v>
      </c>
    </row>
    <row r="172" spans="1:16" ht="38.25">
      <c r="A172" s="283" t="s">
        <v>567</v>
      </c>
      <c r="B172" s="89"/>
      <c r="C172" s="284" t="s">
        <v>617</v>
      </c>
      <c r="D172" s="84">
        <v>43468</v>
      </c>
      <c r="E172" s="85" t="s">
        <v>1621</v>
      </c>
      <c r="F172" s="85" t="s">
        <v>3</v>
      </c>
      <c r="G172" s="85">
        <v>1699952</v>
      </c>
      <c r="H172" s="89"/>
      <c r="I172" s="285" t="s">
        <v>716</v>
      </c>
      <c r="J172" s="89"/>
      <c r="K172" s="89"/>
      <c r="L172" s="89"/>
      <c r="M172" s="89"/>
      <c r="N172" s="286">
        <v>0</v>
      </c>
      <c r="O172" s="286">
        <v>545</v>
      </c>
      <c r="P172" s="89" t="s">
        <v>674</v>
      </c>
    </row>
    <row r="173" spans="1:16" ht="38.25">
      <c r="A173" s="283" t="s">
        <v>567</v>
      </c>
      <c r="B173" s="89"/>
      <c r="C173" s="284" t="s">
        <v>617</v>
      </c>
      <c r="D173" s="84">
        <v>43468</v>
      </c>
      <c r="E173" s="85" t="s">
        <v>1622</v>
      </c>
      <c r="F173" s="85" t="s">
        <v>3</v>
      </c>
      <c r="G173" s="85">
        <v>1700045</v>
      </c>
      <c r="H173" s="89"/>
      <c r="I173" s="285" t="s">
        <v>721</v>
      </c>
      <c r="J173" s="89"/>
      <c r="K173" s="89"/>
      <c r="L173" s="89"/>
      <c r="M173" s="89"/>
      <c r="N173" s="286">
        <v>0</v>
      </c>
      <c r="O173" s="286">
        <v>800</v>
      </c>
      <c r="P173" s="89" t="s">
        <v>674</v>
      </c>
    </row>
    <row r="174" spans="1:16" ht="51">
      <c r="A174" s="283">
        <v>25</v>
      </c>
      <c r="B174" s="89"/>
      <c r="C174" s="284" t="s">
        <v>47</v>
      </c>
      <c r="D174" s="84">
        <v>43468</v>
      </c>
      <c r="E174" s="85" t="s">
        <v>1623</v>
      </c>
      <c r="F174" s="85" t="s">
        <v>3</v>
      </c>
      <c r="G174" s="85">
        <v>1700046</v>
      </c>
      <c r="H174" s="89"/>
      <c r="I174" s="285" t="s">
        <v>3331</v>
      </c>
      <c r="J174" s="89"/>
      <c r="K174" s="89"/>
      <c r="L174" s="89"/>
      <c r="M174" s="89"/>
      <c r="N174" s="286">
        <v>0</v>
      </c>
      <c r="O174" s="286">
        <v>95992.3</v>
      </c>
      <c r="P174" s="89" t="s">
        <v>674</v>
      </c>
    </row>
    <row r="175" spans="1:16" ht="38.25">
      <c r="A175" s="283" t="s">
        <v>567</v>
      </c>
      <c r="B175" s="89"/>
      <c r="C175" s="284" t="s">
        <v>617</v>
      </c>
      <c r="D175" s="84">
        <v>43468</v>
      </c>
      <c r="E175" s="85" t="s">
        <v>1624</v>
      </c>
      <c r="F175" s="85" t="s">
        <v>3</v>
      </c>
      <c r="G175" s="85">
        <v>1700065</v>
      </c>
      <c r="H175" s="89"/>
      <c r="I175" s="285" t="s">
        <v>754</v>
      </c>
      <c r="J175" s="89"/>
      <c r="K175" s="89"/>
      <c r="L175" s="89"/>
      <c r="M175" s="89"/>
      <c r="N175" s="286">
        <v>0</v>
      </c>
      <c r="O175" s="286">
        <v>6200</v>
      </c>
      <c r="P175" s="89" t="s">
        <v>674</v>
      </c>
    </row>
    <row r="176" spans="1:16" ht="38.25">
      <c r="A176" s="283" t="s">
        <v>567</v>
      </c>
      <c r="B176" s="89"/>
      <c r="C176" s="284" t="s">
        <v>617</v>
      </c>
      <c r="D176" s="84">
        <v>43468</v>
      </c>
      <c r="E176" s="85" t="s">
        <v>1625</v>
      </c>
      <c r="F176" s="85" t="s">
        <v>3</v>
      </c>
      <c r="G176" s="85">
        <v>1700068</v>
      </c>
      <c r="H176" s="89"/>
      <c r="I176" s="285" t="s">
        <v>794</v>
      </c>
      <c r="J176" s="89"/>
      <c r="K176" s="89"/>
      <c r="L176" s="89"/>
      <c r="M176" s="89"/>
      <c r="N176" s="286">
        <v>0</v>
      </c>
      <c r="O176" s="286">
        <v>1360</v>
      </c>
      <c r="P176" s="89" t="s">
        <v>674</v>
      </c>
    </row>
    <row r="177" spans="1:16" ht="51">
      <c r="A177" s="283" t="s">
        <v>567</v>
      </c>
      <c r="B177" s="89"/>
      <c r="C177" s="284" t="s">
        <v>617</v>
      </c>
      <c r="D177" s="84">
        <v>43468</v>
      </c>
      <c r="E177" s="85" t="s">
        <v>1626</v>
      </c>
      <c r="F177" s="85" t="s">
        <v>3</v>
      </c>
      <c r="G177" s="85">
        <v>1700070</v>
      </c>
      <c r="H177" s="89"/>
      <c r="I177" s="285" t="s">
        <v>3332</v>
      </c>
      <c r="J177" s="89"/>
      <c r="K177" s="89"/>
      <c r="L177" s="89"/>
      <c r="M177" s="89"/>
      <c r="N177" s="286">
        <v>0</v>
      </c>
      <c r="O177" s="286">
        <v>109.10000000000001</v>
      </c>
      <c r="P177" s="89" t="s">
        <v>674</v>
      </c>
    </row>
    <row r="178" spans="1:16" ht="51">
      <c r="A178" s="283">
        <v>16</v>
      </c>
      <c r="B178" s="89"/>
      <c r="C178" s="284" t="s">
        <v>45</v>
      </c>
      <c r="D178" s="84">
        <v>43468</v>
      </c>
      <c r="E178" s="85" t="s">
        <v>1627</v>
      </c>
      <c r="F178" s="85" t="s">
        <v>3</v>
      </c>
      <c r="G178" s="85">
        <v>1700086</v>
      </c>
      <c r="H178" s="89"/>
      <c r="I178" s="285" t="s">
        <v>3333</v>
      </c>
      <c r="J178" s="89"/>
      <c r="K178" s="89"/>
      <c r="L178" s="89"/>
      <c r="M178" s="89"/>
      <c r="N178" s="286">
        <v>0</v>
      </c>
      <c r="O178" s="286">
        <v>917</v>
      </c>
      <c r="P178" s="89" t="s">
        <v>674</v>
      </c>
    </row>
    <row r="179" spans="1:16" ht="63.75">
      <c r="A179" s="283">
        <v>512</v>
      </c>
      <c r="B179" s="89"/>
      <c r="C179" s="284" t="s">
        <v>800</v>
      </c>
      <c r="D179" s="84">
        <v>43468</v>
      </c>
      <c r="E179" s="85" t="s">
        <v>1628</v>
      </c>
      <c r="F179" s="85" t="s">
        <v>3</v>
      </c>
      <c r="G179" s="85">
        <v>1700095</v>
      </c>
      <c r="H179" s="89"/>
      <c r="I179" s="285" t="s">
        <v>3334</v>
      </c>
      <c r="J179" s="89"/>
      <c r="K179" s="89"/>
      <c r="L179" s="89"/>
      <c r="M179" s="89"/>
      <c r="N179" s="286">
        <v>0</v>
      </c>
      <c r="O179" s="286">
        <v>2265.27</v>
      </c>
      <c r="P179" s="89" t="s">
        <v>674</v>
      </c>
    </row>
    <row r="180" spans="1:16" ht="51">
      <c r="A180" s="283">
        <v>591</v>
      </c>
      <c r="B180" s="89"/>
      <c r="C180" s="284" t="s">
        <v>1387</v>
      </c>
      <c r="D180" s="84">
        <v>43468</v>
      </c>
      <c r="E180" s="85" t="s">
        <v>1629</v>
      </c>
      <c r="F180" s="85" t="s">
        <v>3</v>
      </c>
      <c r="G180" s="85">
        <v>1700117</v>
      </c>
      <c r="H180" s="89"/>
      <c r="I180" s="285" t="s">
        <v>3335</v>
      </c>
      <c r="J180" s="89"/>
      <c r="K180" s="89"/>
      <c r="L180" s="89"/>
      <c r="M180" s="89"/>
      <c r="N180" s="286">
        <v>0</v>
      </c>
      <c r="O180" s="286">
        <v>288.2</v>
      </c>
      <c r="P180" s="89" t="s">
        <v>674</v>
      </c>
    </row>
    <row r="181" spans="1:16" ht="51">
      <c r="A181" s="283">
        <v>591</v>
      </c>
      <c r="B181" s="89"/>
      <c r="C181" s="284" t="s">
        <v>1387</v>
      </c>
      <c r="D181" s="84">
        <v>43468</v>
      </c>
      <c r="E181" s="85" t="s">
        <v>1630</v>
      </c>
      <c r="F181" s="85" t="s">
        <v>3</v>
      </c>
      <c r="G181" s="85">
        <v>1700120</v>
      </c>
      <c r="H181" s="89"/>
      <c r="I181" s="285" t="s">
        <v>3336</v>
      </c>
      <c r="J181" s="89"/>
      <c r="K181" s="89"/>
      <c r="L181" s="89"/>
      <c r="M181" s="89"/>
      <c r="N181" s="286">
        <v>0</v>
      </c>
      <c r="O181" s="286">
        <v>355.28000000000003</v>
      </c>
      <c r="P181" s="89" t="s">
        <v>674</v>
      </c>
    </row>
    <row r="182" spans="1:16" ht="51">
      <c r="A182" s="283">
        <v>591</v>
      </c>
      <c r="B182" s="89"/>
      <c r="C182" s="284" t="s">
        <v>1387</v>
      </c>
      <c r="D182" s="84">
        <v>43468</v>
      </c>
      <c r="E182" s="85" t="s">
        <v>1631</v>
      </c>
      <c r="F182" s="85" t="s">
        <v>3</v>
      </c>
      <c r="G182" s="85">
        <v>1700121</v>
      </c>
      <c r="H182" s="89"/>
      <c r="I182" s="285" t="s">
        <v>3335</v>
      </c>
      <c r="J182" s="89"/>
      <c r="K182" s="89"/>
      <c r="L182" s="89"/>
      <c r="M182" s="89"/>
      <c r="N182" s="286">
        <v>0</v>
      </c>
      <c r="O182" s="286">
        <v>80.489999999999995</v>
      </c>
      <c r="P182" s="89" t="s">
        <v>674</v>
      </c>
    </row>
    <row r="183" spans="1:16" ht="51">
      <c r="A183" s="283">
        <v>133</v>
      </c>
      <c r="B183" s="89"/>
      <c r="C183" s="284" t="s">
        <v>71</v>
      </c>
      <c r="D183" s="84">
        <v>43468</v>
      </c>
      <c r="E183" s="85" t="s">
        <v>1632</v>
      </c>
      <c r="F183" s="85" t="s">
        <v>3</v>
      </c>
      <c r="G183" s="85">
        <v>1700126</v>
      </c>
      <c r="H183" s="89"/>
      <c r="I183" s="285" t="s">
        <v>3337</v>
      </c>
      <c r="J183" s="89"/>
      <c r="K183" s="89"/>
      <c r="L183" s="89"/>
      <c r="M183" s="89"/>
      <c r="N183" s="286">
        <v>0</v>
      </c>
      <c r="O183" s="286">
        <v>328670</v>
      </c>
      <c r="P183" s="89" t="s">
        <v>674</v>
      </c>
    </row>
    <row r="184" spans="1:16" ht="38.25">
      <c r="A184" s="283" t="s">
        <v>567</v>
      </c>
      <c r="B184" s="89"/>
      <c r="C184" s="284" t="s">
        <v>617</v>
      </c>
      <c r="D184" s="84">
        <v>43468</v>
      </c>
      <c r="E184" s="85" t="s">
        <v>1633</v>
      </c>
      <c r="F184" s="85" t="s">
        <v>3</v>
      </c>
      <c r="G184" s="85">
        <v>1700186</v>
      </c>
      <c r="H184" s="89"/>
      <c r="I184" s="285" t="s">
        <v>3338</v>
      </c>
      <c r="J184" s="89"/>
      <c r="K184" s="89"/>
      <c r="L184" s="89"/>
      <c r="M184" s="89"/>
      <c r="N184" s="286">
        <v>0</v>
      </c>
      <c r="O184" s="286">
        <v>93</v>
      </c>
      <c r="P184" s="89" t="s">
        <v>674</v>
      </c>
    </row>
    <row r="185" spans="1:16" ht="63.75">
      <c r="A185" s="283">
        <v>25</v>
      </c>
      <c r="B185" s="89"/>
      <c r="C185" s="284" t="s">
        <v>47</v>
      </c>
      <c r="D185" s="84">
        <v>43468</v>
      </c>
      <c r="E185" s="85" t="s">
        <v>1634</v>
      </c>
      <c r="F185" s="85" t="s">
        <v>3</v>
      </c>
      <c r="G185" s="85">
        <v>1699896</v>
      </c>
      <c r="H185" s="89"/>
      <c r="I185" s="285" t="s">
        <v>3339</v>
      </c>
      <c r="J185" s="89"/>
      <c r="K185" s="89"/>
      <c r="L185" s="89"/>
      <c r="M185" s="89"/>
      <c r="N185" s="286">
        <v>0</v>
      </c>
      <c r="O185" s="286">
        <v>132950.88</v>
      </c>
      <c r="P185" s="89" t="s">
        <v>674</v>
      </c>
    </row>
    <row r="186" spans="1:16" ht="51">
      <c r="A186" s="283">
        <v>25</v>
      </c>
      <c r="B186" s="89"/>
      <c r="C186" s="284" t="s">
        <v>47</v>
      </c>
      <c r="D186" s="84">
        <v>43468</v>
      </c>
      <c r="E186" s="85" t="s">
        <v>1635</v>
      </c>
      <c r="F186" s="85" t="s">
        <v>3</v>
      </c>
      <c r="G186" s="85">
        <v>1699903</v>
      </c>
      <c r="H186" s="89"/>
      <c r="I186" s="285" t="s">
        <v>3340</v>
      </c>
      <c r="J186" s="89"/>
      <c r="K186" s="89"/>
      <c r="L186" s="89"/>
      <c r="M186" s="89"/>
      <c r="N186" s="286">
        <v>0</v>
      </c>
      <c r="O186" s="286">
        <v>7958.79</v>
      </c>
      <c r="P186" s="89" t="s">
        <v>674</v>
      </c>
    </row>
    <row r="187" spans="1:16" ht="51">
      <c r="A187" s="283">
        <v>271</v>
      </c>
      <c r="B187" s="89"/>
      <c r="C187" s="284" t="s">
        <v>123</v>
      </c>
      <c r="D187" s="84">
        <v>43468</v>
      </c>
      <c r="E187" s="85" t="s">
        <v>1636</v>
      </c>
      <c r="F187" s="85" t="s">
        <v>3</v>
      </c>
      <c r="G187" s="85">
        <v>1699922</v>
      </c>
      <c r="H187" s="89"/>
      <c r="I187" s="285" t="s">
        <v>3341</v>
      </c>
      <c r="J187" s="89"/>
      <c r="K187" s="89"/>
      <c r="L187" s="89"/>
      <c r="M187" s="89"/>
      <c r="N187" s="286">
        <v>0</v>
      </c>
      <c r="O187" s="286">
        <v>573.80000000000007</v>
      </c>
      <c r="P187" s="89" t="s">
        <v>674</v>
      </c>
    </row>
    <row r="188" spans="1:16" ht="51">
      <c r="A188" s="283">
        <v>16</v>
      </c>
      <c r="B188" s="89"/>
      <c r="C188" s="284" t="s">
        <v>45</v>
      </c>
      <c r="D188" s="84">
        <v>43468</v>
      </c>
      <c r="E188" s="85" t="s">
        <v>1637</v>
      </c>
      <c r="F188" s="85" t="s">
        <v>3</v>
      </c>
      <c r="G188" s="85">
        <v>1699923</v>
      </c>
      <c r="H188" s="89"/>
      <c r="I188" s="285" t="s">
        <v>3342</v>
      </c>
      <c r="J188" s="89"/>
      <c r="K188" s="89"/>
      <c r="L188" s="89"/>
      <c r="M188" s="89"/>
      <c r="N188" s="286">
        <v>0</v>
      </c>
      <c r="O188" s="286">
        <v>943</v>
      </c>
      <c r="P188" s="89" t="s">
        <v>674</v>
      </c>
    </row>
    <row r="189" spans="1:16" ht="51">
      <c r="A189" s="283">
        <v>16</v>
      </c>
      <c r="B189" s="89"/>
      <c r="C189" s="284" t="s">
        <v>45</v>
      </c>
      <c r="D189" s="84">
        <v>43468</v>
      </c>
      <c r="E189" s="85" t="s">
        <v>1638</v>
      </c>
      <c r="F189" s="85" t="s">
        <v>3</v>
      </c>
      <c r="G189" s="85">
        <v>1699925</v>
      </c>
      <c r="H189" s="89"/>
      <c r="I189" s="285" t="s">
        <v>3343</v>
      </c>
      <c r="J189" s="89"/>
      <c r="K189" s="89"/>
      <c r="L189" s="89"/>
      <c r="M189" s="89"/>
      <c r="N189" s="286">
        <v>0</v>
      </c>
      <c r="O189" s="286">
        <v>319.2</v>
      </c>
      <c r="P189" s="89" t="s">
        <v>674</v>
      </c>
    </row>
    <row r="190" spans="1:16" ht="51">
      <c r="A190" s="283">
        <v>16</v>
      </c>
      <c r="B190" s="89"/>
      <c r="C190" s="284" t="s">
        <v>45</v>
      </c>
      <c r="D190" s="84">
        <v>43468</v>
      </c>
      <c r="E190" s="85" t="s">
        <v>1639</v>
      </c>
      <c r="F190" s="85" t="s">
        <v>3</v>
      </c>
      <c r="G190" s="85">
        <v>1699926</v>
      </c>
      <c r="H190" s="89"/>
      <c r="I190" s="285" t="s">
        <v>3344</v>
      </c>
      <c r="J190" s="89"/>
      <c r="K190" s="89"/>
      <c r="L190" s="89"/>
      <c r="M190" s="89"/>
      <c r="N190" s="286">
        <v>0</v>
      </c>
      <c r="O190" s="286">
        <v>757.80000000000007</v>
      </c>
      <c r="P190" s="89" t="s">
        <v>674</v>
      </c>
    </row>
    <row r="191" spans="1:16" ht="51">
      <c r="A191" s="283">
        <v>16</v>
      </c>
      <c r="B191" s="89"/>
      <c r="C191" s="284" t="s">
        <v>45</v>
      </c>
      <c r="D191" s="84">
        <v>43468</v>
      </c>
      <c r="E191" s="85" t="s">
        <v>1640</v>
      </c>
      <c r="F191" s="85" t="s">
        <v>3</v>
      </c>
      <c r="G191" s="85">
        <v>1699927</v>
      </c>
      <c r="H191" s="89"/>
      <c r="I191" s="285" t="s">
        <v>3345</v>
      </c>
      <c r="J191" s="89"/>
      <c r="K191" s="89"/>
      <c r="L191" s="89"/>
      <c r="M191" s="89"/>
      <c r="N191" s="286">
        <v>0</v>
      </c>
      <c r="O191" s="286">
        <v>974</v>
      </c>
      <c r="P191" s="89" t="s">
        <v>674</v>
      </c>
    </row>
    <row r="192" spans="1:16" ht="51">
      <c r="A192" s="283">
        <v>16</v>
      </c>
      <c r="B192" s="89"/>
      <c r="C192" s="284" t="s">
        <v>45</v>
      </c>
      <c r="D192" s="84">
        <v>43468</v>
      </c>
      <c r="E192" s="85" t="s">
        <v>1641</v>
      </c>
      <c r="F192" s="85" t="s">
        <v>3</v>
      </c>
      <c r="G192" s="85">
        <v>1699929</v>
      </c>
      <c r="H192" s="89"/>
      <c r="I192" s="285" t="s">
        <v>3346</v>
      </c>
      <c r="J192" s="89"/>
      <c r="K192" s="89"/>
      <c r="L192" s="89"/>
      <c r="M192" s="89"/>
      <c r="N192" s="286">
        <v>0</v>
      </c>
      <c r="O192" s="286">
        <v>5657.5</v>
      </c>
      <c r="P192" s="89" t="s">
        <v>674</v>
      </c>
    </row>
    <row r="193" spans="1:16" ht="51">
      <c r="A193" s="283">
        <v>16</v>
      </c>
      <c r="B193" s="89"/>
      <c r="C193" s="284" t="s">
        <v>45</v>
      </c>
      <c r="D193" s="84">
        <v>43468</v>
      </c>
      <c r="E193" s="85" t="s">
        <v>1642</v>
      </c>
      <c r="F193" s="85" t="s">
        <v>3</v>
      </c>
      <c r="G193" s="85">
        <v>1699935</v>
      </c>
      <c r="H193" s="89"/>
      <c r="I193" s="285" t="s">
        <v>3347</v>
      </c>
      <c r="J193" s="89"/>
      <c r="K193" s="89"/>
      <c r="L193" s="89"/>
      <c r="M193" s="89"/>
      <c r="N193" s="286">
        <v>0</v>
      </c>
      <c r="O193" s="286">
        <v>586.20000000000005</v>
      </c>
      <c r="P193" s="89" t="s">
        <v>674</v>
      </c>
    </row>
    <row r="194" spans="1:16" ht="63.75">
      <c r="A194" s="283">
        <v>597</v>
      </c>
      <c r="B194" s="89"/>
      <c r="C194" s="284" t="s">
        <v>738</v>
      </c>
      <c r="D194" s="84">
        <v>43468</v>
      </c>
      <c r="E194" s="85" t="s">
        <v>1643</v>
      </c>
      <c r="F194" s="85" t="s">
        <v>3</v>
      </c>
      <c r="G194" s="85">
        <v>1699937</v>
      </c>
      <c r="H194" s="89"/>
      <c r="I194" s="285" t="s">
        <v>3348</v>
      </c>
      <c r="J194" s="89"/>
      <c r="K194" s="89"/>
      <c r="L194" s="89"/>
      <c r="M194" s="89"/>
      <c r="N194" s="286">
        <v>0</v>
      </c>
      <c r="O194" s="286">
        <v>28567.87</v>
      </c>
      <c r="P194" s="89" t="s">
        <v>674</v>
      </c>
    </row>
    <row r="195" spans="1:16" ht="51">
      <c r="A195" s="283">
        <v>16</v>
      </c>
      <c r="B195" s="89"/>
      <c r="C195" s="284" t="s">
        <v>45</v>
      </c>
      <c r="D195" s="84">
        <v>43468</v>
      </c>
      <c r="E195" s="85" t="s">
        <v>1644</v>
      </c>
      <c r="F195" s="85" t="s">
        <v>3</v>
      </c>
      <c r="G195" s="85">
        <v>1699939</v>
      </c>
      <c r="H195" s="89"/>
      <c r="I195" s="285" t="s">
        <v>3349</v>
      </c>
      <c r="J195" s="89"/>
      <c r="K195" s="89"/>
      <c r="L195" s="89"/>
      <c r="M195" s="89"/>
      <c r="N195" s="286">
        <v>0</v>
      </c>
      <c r="O195" s="286">
        <v>1184.1000000000001</v>
      </c>
      <c r="P195" s="89" t="s">
        <v>674</v>
      </c>
    </row>
    <row r="196" spans="1:16" ht="51">
      <c r="A196" s="283">
        <v>16</v>
      </c>
      <c r="B196" s="89"/>
      <c r="C196" s="284" t="s">
        <v>45</v>
      </c>
      <c r="D196" s="84">
        <v>43468</v>
      </c>
      <c r="E196" s="85" t="s">
        <v>1645</v>
      </c>
      <c r="F196" s="85" t="s">
        <v>3</v>
      </c>
      <c r="G196" s="85">
        <v>1699940</v>
      </c>
      <c r="H196" s="89"/>
      <c r="I196" s="285" t="s">
        <v>3350</v>
      </c>
      <c r="J196" s="89"/>
      <c r="K196" s="89"/>
      <c r="L196" s="89"/>
      <c r="M196" s="89"/>
      <c r="N196" s="286">
        <v>0</v>
      </c>
      <c r="O196" s="286">
        <v>74601.64</v>
      </c>
      <c r="P196" s="89" t="s">
        <v>674</v>
      </c>
    </row>
    <row r="197" spans="1:16" ht="51">
      <c r="A197" s="283">
        <v>592</v>
      </c>
      <c r="B197" s="89"/>
      <c r="C197" s="284" t="s">
        <v>649</v>
      </c>
      <c r="D197" s="84">
        <v>43468</v>
      </c>
      <c r="E197" s="85" t="s">
        <v>1646</v>
      </c>
      <c r="F197" s="85" t="s">
        <v>3</v>
      </c>
      <c r="G197" s="85">
        <v>1699951</v>
      </c>
      <c r="H197" s="89"/>
      <c r="I197" s="285" t="s">
        <v>3351</v>
      </c>
      <c r="J197" s="89"/>
      <c r="K197" s="89"/>
      <c r="L197" s="89"/>
      <c r="M197" s="89"/>
      <c r="N197" s="286">
        <v>0</v>
      </c>
      <c r="O197" s="286">
        <v>1288</v>
      </c>
      <c r="P197" s="89" t="s">
        <v>674</v>
      </c>
    </row>
    <row r="198" spans="1:16" ht="63.75">
      <c r="A198" s="283">
        <v>592</v>
      </c>
      <c r="B198" s="89"/>
      <c r="C198" s="284" t="s">
        <v>649</v>
      </c>
      <c r="D198" s="84">
        <v>43468</v>
      </c>
      <c r="E198" s="85" t="s">
        <v>1647</v>
      </c>
      <c r="F198" s="85" t="s">
        <v>3</v>
      </c>
      <c r="G198" s="85">
        <v>1699947</v>
      </c>
      <c r="H198" s="89"/>
      <c r="I198" s="285" t="s">
        <v>3352</v>
      </c>
      <c r="J198" s="89"/>
      <c r="K198" s="89"/>
      <c r="L198" s="89"/>
      <c r="M198" s="89"/>
      <c r="N198" s="286">
        <v>0</v>
      </c>
      <c r="O198" s="286">
        <v>180</v>
      </c>
      <c r="P198" s="89" t="s">
        <v>674</v>
      </c>
    </row>
    <row r="199" spans="1:16" ht="51">
      <c r="A199" s="283" t="s">
        <v>567</v>
      </c>
      <c r="B199" s="89"/>
      <c r="C199" s="284" t="s">
        <v>617</v>
      </c>
      <c r="D199" s="84">
        <v>43468</v>
      </c>
      <c r="E199" s="85" t="s">
        <v>1648</v>
      </c>
      <c r="F199" s="85" t="s">
        <v>3</v>
      </c>
      <c r="G199" s="85">
        <v>1699945</v>
      </c>
      <c r="H199" s="89"/>
      <c r="I199" s="285" t="s">
        <v>3353</v>
      </c>
      <c r="J199" s="89"/>
      <c r="K199" s="89"/>
      <c r="L199" s="89"/>
      <c r="M199" s="89"/>
      <c r="N199" s="286">
        <v>0</v>
      </c>
      <c r="O199" s="286">
        <v>435</v>
      </c>
      <c r="P199" s="89" t="s">
        <v>674</v>
      </c>
    </row>
    <row r="200" spans="1:16" ht="38.25">
      <c r="A200" s="283">
        <v>15</v>
      </c>
      <c r="B200" s="89"/>
      <c r="C200" s="284" t="s">
        <v>44</v>
      </c>
      <c r="D200" s="84">
        <v>43468</v>
      </c>
      <c r="E200" s="85" t="s">
        <v>1649</v>
      </c>
      <c r="F200" s="85" t="s">
        <v>3</v>
      </c>
      <c r="G200" s="85">
        <v>1699938</v>
      </c>
      <c r="H200" s="89"/>
      <c r="I200" s="285" t="s">
        <v>3354</v>
      </c>
      <c r="J200" s="89"/>
      <c r="K200" s="89"/>
      <c r="L200" s="89"/>
      <c r="M200" s="89"/>
      <c r="N200" s="286">
        <v>0</v>
      </c>
      <c r="O200" s="286">
        <v>5032.5</v>
      </c>
      <c r="P200" s="89" t="s">
        <v>674</v>
      </c>
    </row>
    <row r="201" spans="1:16" ht="38.25">
      <c r="A201" s="283">
        <v>670</v>
      </c>
      <c r="B201" s="89"/>
      <c r="C201" s="284" t="s">
        <v>192</v>
      </c>
      <c r="D201" s="84">
        <v>43468</v>
      </c>
      <c r="E201" s="85" t="s">
        <v>1650</v>
      </c>
      <c r="F201" s="85" t="s">
        <v>3</v>
      </c>
      <c r="G201" s="85">
        <v>1699932</v>
      </c>
      <c r="H201" s="89"/>
      <c r="I201" s="285" t="s">
        <v>3355</v>
      </c>
      <c r="J201" s="89"/>
      <c r="K201" s="89"/>
      <c r="L201" s="89"/>
      <c r="M201" s="89"/>
      <c r="N201" s="286">
        <v>0</v>
      </c>
      <c r="O201" s="286">
        <v>0.36</v>
      </c>
      <c r="P201" s="89" t="s">
        <v>674</v>
      </c>
    </row>
    <row r="202" spans="1:16" ht="38.25">
      <c r="A202" s="283" t="s">
        <v>567</v>
      </c>
      <c r="B202" s="89"/>
      <c r="C202" s="284" t="s">
        <v>617</v>
      </c>
      <c r="D202" s="84">
        <v>43468</v>
      </c>
      <c r="E202" s="85" t="s">
        <v>1651</v>
      </c>
      <c r="F202" s="85" t="s">
        <v>3</v>
      </c>
      <c r="G202" s="85">
        <v>1699914</v>
      </c>
      <c r="H202" s="89"/>
      <c r="I202" s="285" t="s">
        <v>3356</v>
      </c>
      <c r="J202" s="89"/>
      <c r="K202" s="89"/>
      <c r="L202" s="89"/>
      <c r="M202" s="89"/>
      <c r="N202" s="286">
        <v>0</v>
      </c>
      <c r="O202" s="286">
        <v>185.5</v>
      </c>
      <c r="P202" s="89" t="s">
        <v>674</v>
      </c>
    </row>
    <row r="203" spans="1:16" ht="38.25">
      <c r="A203" s="283" t="s">
        <v>567</v>
      </c>
      <c r="B203" s="89"/>
      <c r="C203" s="284" t="s">
        <v>617</v>
      </c>
      <c r="D203" s="84">
        <v>43468</v>
      </c>
      <c r="E203" s="85" t="s">
        <v>1652</v>
      </c>
      <c r="F203" s="85" t="s">
        <v>3</v>
      </c>
      <c r="G203" s="85">
        <v>1699913</v>
      </c>
      <c r="H203" s="89"/>
      <c r="I203" s="285" t="s">
        <v>3357</v>
      </c>
      <c r="J203" s="89"/>
      <c r="K203" s="89"/>
      <c r="L203" s="89"/>
      <c r="M203" s="89"/>
      <c r="N203" s="286">
        <v>0</v>
      </c>
      <c r="O203" s="286">
        <v>232.5</v>
      </c>
      <c r="P203" s="89" t="s">
        <v>674</v>
      </c>
    </row>
    <row r="204" spans="1:16" ht="51">
      <c r="A204" s="283" t="s">
        <v>567</v>
      </c>
      <c r="B204" s="89"/>
      <c r="C204" s="284" t="s">
        <v>617</v>
      </c>
      <c r="D204" s="84">
        <v>43468</v>
      </c>
      <c r="E204" s="85" t="s">
        <v>1653</v>
      </c>
      <c r="F204" s="85" t="s">
        <v>3</v>
      </c>
      <c r="G204" s="85">
        <v>1699912</v>
      </c>
      <c r="H204" s="89"/>
      <c r="I204" s="285" t="s">
        <v>3358</v>
      </c>
      <c r="J204" s="89"/>
      <c r="K204" s="89"/>
      <c r="L204" s="89"/>
      <c r="M204" s="89"/>
      <c r="N204" s="286">
        <v>0</v>
      </c>
      <c r="O204" s="286">
        <v>15.31</v>
      </c>
      <c r="P204" s="89" t="s">
        <v>674</v>
      </c>
    </row>
    <row r="205" spans="1:16" ht="51">
      <c r="A205" s="283">
        <v>48</v>
      </c>
      <c r="B205" s="89"/>
      <c r="C205" s="284" t="s">
        <v>52</v>
      </c>
      <c r="D205" s="84">
        <v>43468</v>
      </c>
      <c r="E205" s="85" t="s">
        <v>1654</v>
      </c>
      <c r="F205" s="85" t="s">
        <v>3</v>
      </c>
      <c r="G205" s="85">
        <v>1699906</v>
      </c>
      <c r="H205" s="89"/>
      <c r="I205" s="285" t="s">
        <v>3359</v>
      </c>
      <c r="J205" s="89"/>
      <c r="K205" s="89"/>
      <c r="L205" s="89"/>
      <c r="M205" s="89"/>
      <c r="N205" s="286">
        <v>0</v>
      </c>
      <c r="O205" s="286">
        <v>2600</v>
      </c>
      <c r="P205" s="89" t="s">
        <v>674</v>
      </c>
    </row>
    <row r="206" spans="1:16" ht="63.75">
      <c r="A206" s="283">
        <v>212</v>
      </c>
      <c r="B206" s="89"/>
      <c r="C206" s="284" t="s">
        <v>102</v>
      </c>
      <c r="D206" s="84">
        <v>43468</v>
      </c>
      <c r="E206" s="85" t="s">
        <v>1655</v>
      </c>
      <c r="F206" s="85" t="s">
        <v>3</v>
      </c>
      <c r="G206" s="85">
        <v>1699997</v>
      </c>
      <c r="H206" s="89"/>
      <c r="I206" s="285" t="s">
        <v>3360</v>
      </c>
      <c r="J206" s="89"/>
      <c r="K206" s="89"/>
      <c r="L206" s="89"/>
      <c r="M206" s="89"/>
      <c r="N206" s="286">
        <v>0</v>
      </c>
      <c r="O206" s="286">
        <v>190853.30000000002</v>
      </c>
      <c r="P206" s="89" t="s">
        <v>674</v>
      </c>
    </row>
    <row r="207" spans="1:16" ht="51">
      <c r="A207" s="283">
        <v>283</v>
      </c>
      <c r="B207" s="89"/>
      <c r="C207" s="284" t="s">
        <v>127</v>
      </c>
      <c r="D207" s="84">
        <v>43468</v>
      </c>
      <c r="E207" s="85" t="s">
        <v>1656</v>
      </c>
      <c r="F207" s="85" t="s">
        <v>3</v>
      </c>
      <c r="G207" s="85">
        <v>1699966</v>
      </c>
      <c r="H207" s="89"/>
      <c r="I207" s="285" t="s">
        <v>3361</v>
      </c>
      <c r="J207" s="89"/>
      <c r="K207" s="89"/>
      <c r="L207" s="89"/>
      <c r="M207" s="89"/>
      <c r="N207" s="286">
        <v>0</v>
      </c>
      <c r="O207" s="286">
        <v>279986.88</v>
      </c>
      <c r="P207" s="89" t="s">
        <v>674</v>
      </c>
    </row>
    <row r="208" spans="1:16" ht="51">
      <c r="A208" s="283">
        <v>16</v>
      </c>
      <c r="B208" s="89"/>
      <c r="C208" s="284" t="s">
        <v>45</v>
      </c>
      <c r="D208" s="84">
        <v>43468</v>
      </c>
      <c r="E208" s="85" t="s">
        <v>1657</v>
      </c>
      <c r="F208" s="85" t="s">
        <v>3</v>
      </c>
      <c r="G208" s="85">
        <v>1699941</v>
      </c>
      <c r="H208" s="89"/>
      <c r="I208" s="285" t="s">
        <v>3362</v>
      </c>
      <c r="J208" s="89"/>
      <c r="K208" s="89"/>
      <c r="L208" s="89"/>
      <c r="M208" s="89"/>
      <c r="N208" s="286">
        <v>0</v>
      </c>
      <c r="O208" s="286">
        <v>258</v>
      </c>
      <c r="P208" s="89" t="s">
        <v>674</v>
      </c>
    </row>
    <row r="209" spans="1:16" ht="51">
      <c r="A209" s="283">
        <v>513</v>
      </c>
      <c r="B209" s="89"/>
      <c r="C209" s="284" t="s">
        <v>173</v>
      </c>
      <c r="D209" s="84">
        <v>43468</v>
      </c>
      <c r="E209" s="85" t="s">
        <v>1658</v>
      </c>
      <c r="F209" s="85" t="s">
        <v>11</v>
      </c>
      <c r="G209" s="85">
        <v>944207</v>
      </c>
      <c r="H209" s="89"/>
      <c r="I209" s="285" t="s">
        <v>3363</v>
      </c>
      <c r="J209" s="89"/>
      <c r="K209" s="89"/>
      <c r="L209" s="89"/>
      <c r="M209" s="89"/>
      <c r="N209" s="286">
        <v>50</v>
      </c>
      <c r="O209" s="286">
        <v>0</v>
      </c>
      <c r="P209" s="89" t="s">
        <v>674</v>
      </c>
    </row>
    <row r="210" spans="1:16" ht="76.5">
      <c r="A210" s="283" t="s">
        <v>559</v>
      </c>
      <c r="B210" s="89"/>
      <c r="C210" s="284" t="s">
        <v>798</v>
      </c>
      <c r="D210" s="84">
        <v>43468</v>
      </c>
      <c r="E210" s="85" t="s">
        <v>1659</v>
      </c>
      <c r="F210" s="85" t="s">
        <v>11</v>
      </c>
      <c r="G210" s="85">
        <v>944205</v>
      </c>
      <c r="H210" s="89"/>
      <c r="I210" s="285" t="s">
        <v>3364</v>
      </c>
      <c r="J210" s="89"/>
      <c r="K210" s="89"/>
      <c r="L210" s="89"/>
      <c r="M210" s="89"/>
      <c r="N210" s="286">
        <v>50</v>
      </c>
      <c r="O210" s="286">
        <v>0</v>
      </c>
      <c r="P210" s="89" t="s">
        <v>674</v>
      </c>
    </row>
    <row r="211" spans="1:16" ht="76.5">
      <c r="A211" s="283" t="s">
        <v>559</v>
      </c>
      <c r="B211" s="89"/>
      <c r="C211" s="284" t="s">
        <v>798</v>
      </c>
      <c r="D211" s="84">
        <v>43468</v>
      </c>
      <c r="E211" s="85" t="s">
        <v>1660</v>
      </c>
      <c r="F211" s="85" t="s">
        <v>13</v>
      </c>
      <c r="G211" s="85">
        <v>944205</v>
      </c>
      <c r="H211" s="89"/>
      <c r="I211" s="285" t="s">
        <v>3365</v>
      </c>
      <c r="J211" s="89"/>
      <c r="K211" s="89"/>
      <c r="L211" s="89"/>
      <c r="M211" s="89"/>
      <c r="N211" s="286">
        <v>142800</v>
      </c>
      <c r="O211" s="286">
        <v>0</v>
      </c>
      <c r="P211" s="89" t="s">
        <v>674</v>
      </c>
    </row>
    <row r="212" spans="1:16" ht="63.75">
      <c r="A212" s="283" t="s">
        <v>561</v>
      </c>
      <c r="B212" s="89"/>
      <c r="C212" s="284" t="s">
        <v>771</v>
      </c>
      <c r="D212" s="84">
        <v>43468</v>
      </c>
      <c r="E212" s="85" t="s">
        <v>1661</v>
      </c>
      <c r="F212" s="85" t="s">
        <v>6</v>
      </c>
      <c r="G212" s="85">
        <v>1066645</v>
      </c>
      <c r="H212" s="89"/>
      <c r="I212" s="285" t="s">
        <v>3366</v>
      </c>
      <c r="J212" s="89"/>
      <c r="K212" s="89"/>
      <c r="L212" s="89"/>
      <c r="M212" s="89"/>
      <c r="N212" s="286">
        <v>0</v>
      </c>
      <c r="O212" s="286">
        <v>13500</v>
      </c>
      <c r="P212" s="89" t="s">
        <v>674</v>
      </c>
    </row>
    <row r="213" spans="1:16" ht="63.75">
      <c r="A213" s="283">
        <v>25</v>
      </c>
      <c r="B213" s="89"/>
      <c r="C213" s="284" t="s">
        <v>47</v>
      </c>
      <c r="D213" s="84">
        <v>43468</v>
      </c>
      <c r="E213" s="85" t="s">
        <v>1662</v>
      </c>
      <c r="F213" s="85" t="s">
        <v>6</v>
      </c>
      <c r="G213" s="85">
        <v>1066647</v>
      </c>
      <c r="H213" s="89"/>
      <c r="I213" s="285" t="s">
        <v>3367</v>
      </c>
      <c r="J213" s="89"/>
      <c r="K213" s="89"/>
      <c r="L213" s="89"/>
      <c r="M213" s="89"/>
      <c r="N213" s="286">
        <v>0</v>
      </c>
      <c r="O213" s="286">
        <v>50840.58</v>
      </c>
      <c r="P213" s="89" t="s">
        <v>674</v>
      </c>
    </row>
    <row r="214" spans="1:16" ht="51">
      <c r="A214" s="283" t="s">
        <v>561</v>
      </c>
      <c r="B214" s="89"/>
      <c r="C214" s="284" t="s">
        <v>771</v>
      </c>
      <c r="D214" s="84">
        <v>43468</v>
      </c>
      <c r="E214" s="85" t="s">
        <v>1663</v>
      </c>
      <c r="F214" s="85" t="s">
        <v>6</v>
      </c>
      <c r="G214" s="85">
        <v>1066649</v>
      </c>
      <c r="H214" s="89"/>
      <c r="I214" s="285" t="s">
        <v>3368</v>
      </c>
      <c r="J214" s="89"/>
      <c r="K214" s="89"/>
      <c r="L214" s="89"/>
      <c r="M214" s="89"/>
      <c r="N214" s="286">
        <v>0</v>
      </c>
      <c r="O214" s="286">
        <v>1750</v>
      </c>
      <c r="P214" s="89" t="s">
        <v>674</v>
      </c>
    </row>
    <row r="215" spans="1:16" ht="63.75">
      <c r="A215" s="283">
        <v>10</v>
      </c>
      <c r="B215" s="89"/>
      <c r="C215" s="284" t="s">
        <v>43</v>
      </c>
      <c r="D215" s="84">
        <v>43468</v>
      </c>
      <c r="E215" s="85" t="s">
        <v>1664</v>
      </c>
      <c r="F215" s="85" t="s">
        <v>6</v>
      </c>
      <c r="G215" s="85">
        <v>930767</v>
      </c>
      <c r="H215" s="89"/>
      <c r="I215" s="285" t="s">
        <v>3369</v>
      </c>
      <c r="J215" s="89"/>
      <c r="K215" s="89"/>
      <c r="L215" s="89"/>
      <c r="M215" s="89"/>
      <c r="N215" s="286">
        <v>0</v>
      </c>
      <c r="O215" s="286">
        <v>10084.200000000001</v>
      </c>
      <c r="P215" s="89" t="s">
        <v>674</v>
      </c>
    </row>
    <row r="216" spans="1:16" ht="63.75">
      <c r="A216" s="283">
        <v>10</v>
      </c>
      <c r="B216" s="89"/>
      <c r="C216" s="284" t="s">
        <v>43</v>
      </c>
      <c r="D216" s="84">
        <v>43468</v>
      </c>
      <c r="E216" s="85" t="s">
        <v>1665</v>
      </c>
      <c r="F216" s="85" t="s">
        <v>15</v>
      </c>
      <c r="G216" s="85">
        <v>930768</v>
      </c>
      <c r="H216" s="89"/>
      <c r="I216" s="285" t="s">
        <v>3370</v>
      </c>
      <c r="J216" s="89"/>
      <c r="K216" s="89"/>
      <c r="L216" s="89"/>
      <c r="M216" s="89"/>
      <c r="N216" s="286">
        <v>50</v>
      </c>
      <c r="O216" s="286">
        <v>0</v>
      </c>
      <c r="P216" s="89" t="s">
        <v>674</v>
      </c>
    </row>
    <row r="217" spans="1:16" ht="89.25">
      <c r="A217" s="283">
        <v>512</v>
      </c>
      <c r="B217" s="89"/>
      <c r="C217" s="284" t="s">
        <v>800</v>
      </c>
      <c r="D217" s="84">
        <v>43468</v>
      </c>
      <c r="E217" s="85" t="s">
        <v>1666</v>
      </c>
      <c r="F217" s="85" t="s">
        <v>11</v>
      </c>
      <c r="G217" s="85">
        <v>944194</v>
      </c>
      <c r="H217" s="89"/>
      <c r="I217" s="285" t="s">
        <v>3371</v>
      </c>
      <c r="J217" s="89"/>
      <c r="K217" s="89"/>
      <c r="L217" s="89"/>
      <c r="M217" s="89"/>
      <c r="N217" s="286">
        <v>4863.7299999999996</v>
      </c>
      <c r="O217" s="286">
        <v>0</v>
      </c>
      <c r="P217" s="89" t="s">
        <v>674</v>
      </c>
    </row>
    <row r="218" spans="1:16" ht="51">
      <c r="A218" s="283">
        <v>119</v>
      </c>
      <c r="B218" s="89"/>
      <c r="C218" s="284" t="s">
        <v>65</v>
      </c>
      <c r="D218" s="84">
        <v>43468</v>
      </c>
      <c r="E218" s="85" t="s">
        <v>1667</v>
      </c>
      <c r="F218" s="85" t="s">
        <v>11</v>
      </c>
      <c r="G218" s="85">
        <v>944223</v>
      </c>
      <c r="H218" s="89"/>
      <c r="I218" s="285" t="s">
        <v>3372</v>
      </c>
      <c r="J218" s="89"/>
      <c r="K218" s="89"/>
      <c r="L218" s="89"/>
      <c r="M218" s="89"/>
      <c r="N218" s="286">
        <v>50</v>
      </c>
      <c r="O218" s="286">
        <v>0</v>
      </c>
      <c r="P218" s="89" t="s">
        <v>674</v>
      </c>
    </row>
    <row r="219" spans="1:16" ht="51">
      <c r="A219" s="283" t="s">
        <v>567</v>
      </c>
      <c r="B219" s="89"/>
      <c r="C219" s="284" t="s">
        <v>617</v>
      </c>
      <c r="D219" s="84">
        <v>43469</v>
      </c>
      <c r="E219" s="85" t="s">
        <v>1668</v>
      </c>
      <c r="F219" s="85" t="s">
        <v>3</v>
      </c>
      <c r="G219" s="85">
        <v>1700575</v>
      </c>
      <c r="H219" s="89"/>
      <c r="I219" s="285" t="s">
        <v>767</v>
      </c>
      <c r="J219" s="89"/>
      <c r="K219" s="89"/>
      <c r="L219" s="89"/>
      <c r="M219" s="89"/>
      <c r="N219" s="286">
        <v>0</v>
      </c>
      <c r="O219" s="286">
        <v>4310</v>
      </c>
      <c r="P219" s="89" t="s">
        <v>674</v>
      </c>
    </row>
    <row r="220" spans="1:16" ht="38.25">
      <c r="A220" s="283">
        <v>46</v>
      </c>
      <c r="B220" s="89"/>
      <c r="C220" s="284" t="s">
        <v>50</v>
      </c>
      <c r="D220" s="84">
        <v>43469</v>
      </c>
      <c r="E220" s="85" t="s">
        <v>1669</v>
      </c>
      <c r="F220" s="85" t="s">
        <v>3</v>
      </c>
      <c r="G220" s="85">
        <v>1700571</v>
      </c>
      <c r="H220" s="89"/>
      <c r="I220" s="285" t="s">
        <v>3373</v>
      </c>
      <c r="J220" s="89"/>
      <c r="K220" s="89"/>
      <c r="L220" s="89"/>
      <c r="M220" s="89"/>
      <c r="N220" s="286">
        <v>0</v>
      </c>
      <c r="O220" s="286">
        <v>42632</v>
      </c>
      <c r="P220" s="89" t="s">
        <v>674</v>
      </c>
    </row>
    <row r="221" spans="1:16" ht="63.75">
      <c r="A221" s="283">
        <v>25</v>
      </c>
      <c r="B221" s="89"/>
      <c r="C221" s="284" t="s">
        <v>47</v>
      </c>
      <c r="D221" s="84">
        <v>43469</v>
      </c>
      <c r="E221" s="85" t="s">
        <v>1670</v>
      </c>
      <c r="F221" s="85" t="s">
        <v>3</v>
      </c>
      <c r="G221" s="85">
        <v>1700562</v>
      </c>
      <c r="H221" s="89"/>
      <c r="I221" s="285" t="s">
        <v>3374</v>
      </c>
      <c r="J221" s="89"/>
      <c r="K221" s="89"/>
      <c r="L221" s="89"/>
      <c r="M221" s="89"/>
      <c r="N221" s="286">
        <v>0</v>
      </c>
      <c r="O221" s="286">
        <v>99931.77</v>
      </c>
      <c r="P221" s="89" t="s">
        <v>674</v>
      </c>
    </row>
    <row r="222" spans="1:16" ht="63.75">
      <c r="A222" s="283" t="s">
        <v>567</v>
      </c>
      <c r="B222" s="89"/>
      <c r="C222" s="284" t="s">
        <v>617</v>
      </c>
      <c r="D222" s="84">
        <v>43469</v>
      </c>
      <c r="E222" s="85" t="s">
        <v>1671</v>
      </c>
      <c r="F222" s="85" t="s">
        <v>3</v>
      </c>
      <c r="G222" s="85">
        <v>1700546</v>
      </c>
      <c r="H222" s="89"/>
      <c r="I222" s="285" t="s">
        <v>3375</v>
      </c>
      <c r="J222" s="89"/>
      <c r="K222" s="89"/>
      <c r="L222" s="89"/>
      <c r="M222" s="89"/>
      <c r="N222" s="286">
        <v>0</v>
      </c>
      <c r="O222" s="286">
        <v>710</v>
      </c>
      <c r="P222" s="89" t="s">
        <v>674</v>
      </c>
    </row>
    <row r="223" spans="1:16" ht="38.25">
      <c r="A223" s="283" t="s">
        <v>567</v>
      </c>
      <c r="B223" s="89"/>
      <c r="C223" s="284" t="s">
        <v>617</v>
      </c>
      <c r="D223" s="84">
        <v>43469</v>
      </c>
      <c r="E223" s="85" t="s">
        <v>1672</v>
      </c>
      <c r="F223" s="85" t="s">
        <v>3</v>
      </c>
      <c r="G223" s="85">
        <v>1700501</v>
      </c>
      <c r="H223" s="89"/>
      <c r="I223" s="285" t="s">
        <v>3376</v>
      </c>
      <c r="J223" s="89"/>
      <c r="K223" s="89"/>
      <c r="L223" s="89"/>
      <c r="M223" s="89"/>
      <c r="N223" s="286">
        <v>0</v>
      </c>
      <c r="O223" s="286">
        <v>70</v>
      </c>
      <c r="P223" s="89" t="s">
        <v>674</v>
      </c>
    </row>
    <row r="224" spans="1:16" ht="38.25">
      <c r="A224" s="283" t="s">
        <v>567</v>
      </c>
      <c r="B224" s="89"/>
      <c r="C224" s="284" t="s">
        <v>617</v>
      </c>
      <c r="D224" s="84">
        <v>43469</v>
      </c>
      <c r="E224" s="85" t="s">
        <v>1673</v>
      </c>
      <c r="F224" s="85" t="s">
        <v>3</v>
      </c>
      <c r="G224" s="85">
        <v>1700500</v>
      </c>
      <c r="H224" s="89"/>
      <c r="I224" s="285" t="s">
        <v>3377</v>
      </c>
      <c r="J224" s="89"/>
      <c r="K224" s="89"/>
      <c r="L224" s="89"/>
      <c r="M224" s="89"/>
      <c r="N224" s="286">
        <v>0</v>
      </c>
      <c r="O224" s="286">
        <v>50</v>
      </c>
      <c r="P224" s="89" t="s">
        <v>674</v>
      </c>
    </row>
    <row r="225" spans="1:16" ht="38.25">
      <c r="A225" s="283">
        <v>46</v>
      </c>
      <c r="B225" s="89"/>
      <c r="C225" s="284" t="s">
        <v>50</v>
      </c>
      <c r="D225" s="84">
        <v>43469</v>
      </c>
      <c r="E225" s="85" t="s">
        <v>1674</v>
      </c>
      <c r="F225" s="85" t="s">
        <v>3</v>
      </c>
      <c r="G225" s="85">
        <v>1700475</v>
      </c>
      <c r="H225" s="89"/>
      <c r="I225" s="285" t="s">
        <v>3378</v>
      </c>
      <c r="J225" s="89"/>
      <c r="K225" s="89"/>
      <c r="L225" s="89"/>
      <c r="M225" s="89"/>
      <c r="N225" s="286">
        <v>0</v>
      </c>
      <c r="O225" s="286">
        <v>5000</v>
      </c>
      <c r="P225" s="89" t="s">
        <v>674</v>
      </c>
    </row>
    <row r="226" spans="1:16" ht="51">
      <c r="A226" s="283">
        <v>20</v>
      </c>
      <c r="B226" s="89"/>
      <c r="C226" s="284" t="s">
        <v>46</v>
      </c>
      <c r="D226" s="84">
        <v>43469</v>
      </c>
      <c r="E226" s="85" t="s">
        <v>1675</v>
      </c>
      <c r="F226" s="85" t="s">
        <v>3</v>
      </c>
      <c r="G226" s="85">
        <v>1700464</v>
      </c>
      <c r="H226" s="89"/>
      <c r="I226" s="285" t="s">
        <v>3379</v>
      </c>
      <c r="J226" s="89"/>
      <c r="K226" s="89"/>
      <c r="L226" s="89"/>
      <c r="M226" s="89"/>
      <c r="N226" s="286">
        <v>0</v>
      </c>
      <c r="O226" s="286">
        <v>368</v>
      </c>
      <c r="P226" s="89" t="s">
        <v>674</v>
      </c>
    </row>
    <row r="227" spans="1:16" ht="38.25">
      <c r="A227" s="283" t="s">
        <v>567</v>
      </c>
      <c r="B227" s="89"/>
      <c r="C227" s="284" t="s">
        <v>617</v>
      </c>
      <c r="D227" s="84">
        <v>43469</v>
      </c>
      <c r="E227" s="85" t="s">
        <v>1676</v>
      </c>
      <c r="F227" s="85" t="s">
        <v>3</v>
      </c>
      <c r="G227" s="85">
        <v>1700460</v>
      </c>
      <c r="H227" s="89"/>
      <c r="I227" s="285" t="s">
        <v>733</v>
      </c>
      <c r="J227" s="89"/>
      <c r="K227" s="89"/>
      <c r="L227" s="89"/>
      <c r="M227" s="89"/>
      <c r="N227" s="286">
        <v>0</v>
      </c>
      <c r="O227" s="286">
        <v>800</v>
      </c>
      <c r="P227" s="89" t="s">
        <v>674</v>
      </c>
    </row>
    <row r="228" spans="1:16" ht="38.25">
      <c r="A228" s="283" t="s">
        <v>567</v>
      </c>
      <c r="B228" s="89"/>
      <c r="C228" s="284" t="s">
        <v>617</v>
      </c>
      <c r="D228" s="84">
        <v>43469</v>
      </c>
      <c r="E228" s="85" t="s">
        <v>1677</v>
      </c>
      <c r="F228" s="85" t="s">
        <v>3</v>
      </c>
      <c r="G228" s="85">
        <v>1700458</v>
      </c>
      <c r="H228" s="89"/>
      <c r="I228" s="285" t="s">
        <v>3380</v>
      </c>
      <c r="J228" s="89"/>
      <c r="K228" s="89"/>
      <c r="L228" s="89"/>
      <c r="M228" s="89"/>
      <c r="N228" s="286">
        <v>0</v>
      </c>
      <c r="O228" s="286">
        <v>2782.4700000000003</v>
      </c>
      <c r="P228" s="89" t="s">
        <v>674</v>
      </c>
    </row>
    <row r="229" spans="1:16" ht="38.25">
      <c r="A229" s="283">
        <v>35</v>
      </c>
      <c r="B229" s="89"/>
      <c r="C229" s="284" t="s">
        <v>48</v>
      </c>
      <c r="D229" s="84">
        <v>43469</v>
      </c>
      <c r="E229" s="85" t="s">
        <v>1678</v>
      </c>
      <c r="F229" s="85" t="s">
        <v>3</v>
      </c>
      <c r="G229" s="85">
        <v>1700457</v>
      </c>
      <c r="H229" s="89"/>
      <c r="I229" s="285" t="s">
        <v>3381</v>
      </c>
      <c r="J229" s="89"/>
      <c r="K229" s="89"/>
      <c r="L229" s="89"/>
      <c r="M229" s="89"/>
      <c r="N229" s="286">
        <v>0</v>
      </c>
      <c r="O229" s="286">
        <v>494</v>
      </c>
      <c r="P229" s="89" t="s">
        <v>674</v>
      </c>
    </row>
    <row r="230" spans="1:16" ht="51">
      <c r="A230" s="283">
        <v>190</v>
      </c>
      <c r="B230" s="89"/>
      <c r="C230" s="284" t="s">
        <v>94</v>
      </c>
      <c r="D230" s="84">
        <v>43469</v>
      </c>
      <c r="E230" s="85" t="s">
        <v>1679</v>
      </c>
      <c r="F230" s="85" t="s">
        <v>3</v>
      </c>
      <c r="G230" s="85">
        <v>1700586</v>
      </c>
      <c r="H230" s="89"/>
      <c r="I230" s="285" t="s">
        <v>3382</v>
      </c>
      <c r="J230" s="89"/>
      <c r="K230" s="89"/>
      <c r="L230" s="89"/>
      <c r="M230" s="89"/>
      <c r="N230" s="286">
        <v>0</v>
      </c>
      <c r="O230" s="286">
        <v>200</v>
      </c>
      <c r="P230" s="89" t="s">
        <v>674</v>
      </c>
    </row>
    <row r="231" spans="1:16" ht="63.75">
      <c r="A231" s="283">
        <v>48</v>
      </c>
      <c r="B231" s="89"/>
      <c r="C231" s="284" t="s">
        <v>52</v>
      </c>
      <c r="D231" s="84">
        <v>43469</v>
      </c>
      <c r="E231" s="85" t="s">
        <v>1680</v>
      </c>
      <c r="F231" s="85" t="s">
        <v>3</v>
      </c>
      <c r="G231" s="85">
        <v>1700587</v>
      </c>
      <c r="H231" s="89"/>
      <c r="I231" s="285" t="s">
        <v>3383</v>
      </c>
      <c r="J231" s="89"/>
      <c r="K231" s="89"/>
      <c r="L231" s="89"/>
      <c r="M231" s="89"/>
      <c r="N231" s="286">
        <v>0</v>
      </c>
      <c r="O231" s="286">
        <v>1113</v>
      </c>
      <c r="P231" s="89" t="s">
        <v>674</v>
      </c>
    </row>
    <row r="232" spans="1:16" ht="63.75">
      <c r="A232" s="283">
        <v>48</v>
      </c>
      <c r="B232" s="89"/>
      <c r="C232" s="284" t="s">
        <v>52</v>
      </c>
      <c r="D232" s="84">
        <v>43469</v>
      </c>
      <c r="E232" s="85" t="s">
        <v>1681</v>
      </c>
      <c r="F232" s="85" t="s">
        <v>3</v>
      </c>
      <c r="G232" s="85">
        <v>1700590</v>
      </c>
      <c r="H232" s="89"/>
      <c r="I232" s="285" t="s">
        <v>3384</v>
      </c>
      <c r="J232" s="89"/>
      <c r="K232" s="89"/>
      <c r="L232" s="89"/>
      <c r="M232" s="89"/>
      <c r="N232" s="286">
        <v>0</v>
      </c>
      <c r="O232" s="286">
        <v>1855</v>
      </c>
      <c r="P232" s="89" t="s">
        <v>674</v>
      </c>
    </row>
    <row r="233" spans="1:16" ht="38.25">
      <c r="A233" s="283" t="s">
        <v>567</v>
      </c>
      <c r="B233" s="89"/>
      <c r="C233" s="284" t="s">
        <v>617</v>
      </c>
      <c r="D233" s="84">
        <v>43469</v>
      </c>
      <c r="E233" s="85" t="s">
        <v>1682</v>
      </c>
      <c r="F233" s="85" t="s">
        <v>3</v>
      </c>
      <c r="G233" s="85">
        <v>1700593</v>
      </c>
      <c r="H233" s="89"/>
      <c r="I233" s="285" t="s">
        <v>719</v>
      </c>
      <c r="J233" s="89"/>
      <c r="K233" s="89"/>
      <c r="L233" s="89"/>
      <c r="M233" s="89"/>
      <c r="N233" s="286">
        <v>0</v>
      </c>
      <c r="O233" s="286">
        <v>1713</v>
      </c>
      <c r="P233" s="89" t="s">
        <v>674</v>
      </c>
    </row>
    <row r="234" spans="1:16" ht="38.25">
      <c r="A234" s="283">
        <v>592</v>
      </c>
      <c r="B234" s="89"/>
      <c r="C234" s="284" t="s">
        <v>649</v>
      </c>
      <c r="D234" s="84">
        <v>43469</v>
      </c>
      <c r="E234" s="85" t="s">
        <v>1683</v>
      </c>
      <c r="F234" s="85" t="s">
        <v>3</v>
      </c>
      <c r="G234" s="85">
        <v>1700637</v>
      </c>
      <c r="H234" s="89"/>
      <c r="I234" s="285" t="s">
        <v>3385</v>
      </c>
      <c r="J234" s="89"/>
      <c r="K234" s="89"/>
      <c r="L234" s="89"/>
      <c r="M234" s="89"/>
      <c r="N234" s="286">
        <v>0</v>
      </c>
      <c r="O234" s="286">
        <v>729.6</v>
      </c>
      <c r="P234" s="89" t="s">
        <v>674</v>
      </c>
    </row>
    <row r="235" spans="1:16" ht="51">
      <c r="A235" s="283">
        <v>592</v>
      </c>
      <c r="B235" s="89"/>
      <c r="C235" s="284" t="s">
        <v>649</v>
      </c>
      <c r="D235" s="84">
        <v>43469</v>
      </c>
      <c r="E235" s="85" t="s">
        <v>1684</v>
      </c>
      <c r="F235" s="85" t="s">
        <v>3</v>
      </c>
      <c r="G235" s="85">
        <v>1700640</v>
      </c>
      <c r="H235" s="89"/>
      <c r="I235" s="285" t="s">
        <v>3386</v>
      </c>
      <c r="J235" s="89"/>
      <c r="K235" s="89"/>
      <c r="L235" s="89"/>
      <c r="M235" s="89"/>
      <c r="N235" s="286">
        <v>0</v>
      </c>
      <c r="O235" s="286">
        <v>514</v>
      </c>
      <c r="P235" s="89" t="s">
        <v>674</v>
      </c>
    </row>
    <row r="236" spans="1:16" ht="63.75">
      <c r="A236" s="283">
        <v>592</v>
      </c>
      <c r="B236" s="89"/>
      <c r="C236" s="284" t="s">
        <v>649</v>
      </c>
      <c r="D236" s="84">
        <v>43469</v>
      </c>
      <c r="E236" s="85" t="s">
        <v>1685</v>
      </c>
      <c r="F236" s="85" t="s">
        <v>3</v>
      </c>
      <c r="G236" s="85">
        <v>1700642</v>
      </c>
      <c r="H236" s="89"/>
      <c r="I236" s="285" t="s">
        <v>3387</v>
      </c>
      <c r="J236" s="89"/>
      <c r="K236" s="89"/>
      <c r="L236" s="89"/>
      <c r="M236" s="89"/>
      <c r="N236" s="286">
        <v>0</v>
      </c>
      <c r="O236" s="286">
        <v>30312</v>
      </c>
      <c r="P236" s="89" t="s">
        <v>674</v>
      </c>
    </row>
    <row r="237" spans="1:16" ht="51">
      <c r="A237" s="283">
        <v>592</v>
      </c>
      <c r="B237" s="89"/>
      <c r="C237" s="284" t="s">
        <v>649</v>
      </c>
      <c r="D237" s="84">
        <v>43469</v>
      </c>
      <c r="E237" s="85" t="s">
        <v>1686</v>
      </c>
      <c r="F237" s="85" t="s">
        <v>3</v>
      </c>
      <c r="G237" s="85">
        <v>1700644</v>
      </c>
      <c r="H237" s="89"/>
      <c r="I237" s="285" t="s">
        <v>3388</v>
      </c>
      <c r="J237" s="89"/>
      <c r="K237" s="89"/>
      <c r="L237" s="89"/>
      <c r="M237" s="89"/>
      <c r="N237" s="286">
        <v>0</v>
      </c>
      <c r="O237" s="286">
        <v>5329</v>
      </c>
      <c r="P237" s="89" t="s">
        <v>674</v>
      </c>
    </row>
    <row r="238" spans="1:16" ht="51">
      <c r="A238" s="283">
        <v>592</v>
      </c>
      <c r="B238" s="89"/>
      <c r="C238" s="284" t="s">
        <v>649</v>
      </c>
      <c r="D238" s="84">
        <v>43469</v>
      </c>
      <c r="E238" s="85" t="s">
        <v>1687</v>
      </c>
      <c r="F238" s="85" t="s">
        <v>3</v>
      </c>
      <c r="G238" s="85">
        <v>1700646</v>
      </c>
      <c r="H238" s="89"/>
      <c r="I238" s="285" t="s">
        <v>3389</v>
      </c>
      <c r="J238" s="89"/>
      <c r="K238" s="89"/>
      <c r="L238" s="89"/>
      <c r="M238" s="89"/>
      <c r="N238" s="286">
        <v>0</v>
      </c>
      <c r="O238" s="286">
        <v>17636</v>
      </c>
      <c r="P238" s="89" t="s">
        <v>674</v>
      </c>
    </row>
    <row r="239" spans="1:16" ht="38.25">
      <c r="A239" s="283">
        <v>592</v>
      </c>
      <c r="B239" s="89"/>
      <c r="C239" s="284" t="s">
        <v>649</v>
      </c>
      <c r="D239" s="84">
        <v>43469</v>
      </c>
      <c r="E239" s="85" t="s">
        <v>1688</v>
      </c>
      <c r="F239" s="85" t="s">
        <v>3</v>
      </c>
      <c r="G239" s="85">
        <v>1700648</v>
      </c>
      <c r="H239" s="89"/>
      <c r="I239" s="285" t="s">
        <v>3390</v>
      </c>
      <c r="J239" s="89"/>
      <c r="K239" s="89"/>
      <c r="L239" s="89"/>
      <c r="M239" s="89"/>
      <c r="N239" s="286">
        <v>0</v>
      </c>
      <c r="O239" s="286">
        <v>1985</v>
      </c>
      <c r="P239" s="89" t="s">
        <v>674</v>
      </c>
    </row>
    <row r="240" spans="1:16" ht="51">
      <c r="A240" s="283">
        <v>212</v>
      </c>
      <c r="B240" s="89"/>
      <c r="C240" s="284" t="s">
        <v>102</v>
      </c>
      <c r="D240" s="84">
        <v>43469</v>
      </c>
      <c r="E240" s="85" t="s">
        <v>1689</v>
      </c>
      <c r="F240" s="85" t="s">
        <v>3</v>
      </c>
      <c r="G240" s="85">
        <v>1700652</v>
      </c>
      <c r="H240" s="89"/>
      <c r="I240" s="285" t="s">
        <v>3391</v>
      </c>
      <c r="J240" s="89"/>
      <c r="K240" s="89"/>
      <c r="L240" s="89"/>
      <c r="M240" s="89"/>
      <c r="N240" s="286">
        <v>0</v>
      </c>
      <c r="O240" s="286">
        <v>30</v>
      </c>
      <c r="P240" s="89" t="s">
        <v>674</v>
      </c>
    </row>
    <row r="241" spans="1:16" ht="51">
      <c r="A241" s="283" t="s">
        <v>567</v>
      </c>
      <c r="B241" s="89"/>
      <c r="C241" s="284" t="s">
        <v>617</v>
      </c>
      <c r="D241" s="84">
        <v>43469</v>
      </c>
      <c r="E241" s="85" t="s">
        <v>1690</v>
      </c>
      <c r="F241" s="85" t="s">
        <v>3</v>
      </c>
      <c r="G241" s="85">
        <v>1700379</v>
      </c>
      <c r="H241" s="89"/>
      <c r="I241" s="285" t="s">
        <v>3392</v>
      </c>
      <c r="J241" s="89"/>
      <c r="K241" s="89"/>
      <c r="L241" s="89"/>
      <c r="M241" s="89"/>
      <c r="N241" s="286">
        <v>0</v>
      </c>
      <c r="O241" s="286">
        <v>2721</v>
      </c>
      <c r="P241" s="89" t="s">
        <v>674</v>
      </c>
    </row>
    <row r="242" spans="1:16" ht="51">
      <c r="A242" s="283" t="s">
        <v>567</v>
      </c>
      <c r="B242" s="89"/>
      <c r="C242" s="284" t="s">
        <v>617</v>
      </c>
      <c r="D242" s="84">
        <v>43469</v>
      </c>
      <c r="E242" s="85" t="s">
        <v>1691</v>
      </c>
      <c r="F242" s="85" t="s">
        <v>3</v>
      </c>
      <c r="G242" s="85">
        <v>1700380</v>
      </c>
      <c r="H242" s="89"/>
      <c r="I242" s="285" t="s">
        <v>3393</v>
      </c>
      <c r="J242" s="89"/>
      <c r="K242" s="89"/>
      <c r="L242" s="89"/>
      <c r="M242" s="89"/>
      <c r="N242" s="286">
        <v>0</v>
      </c>
      <c r="O242" s="286">
        <v>7999.85</v>
      </c>
      <c r="P242" s="89" t="s">
        <v>674</v>
      </c>
    </row>
    <row r="243" spans="1:16" ht="63.75">
      <c r="A243" s="283">
        <v>15</v>
      </c>
      <c r="B243" s="89"/>
      <c r="C243" s="284" t="s">
        <v>44</v>
      </c>
      <c r="D243" s="84">
        <v>43469</v>
      </c>
      <c r="E243" s="85" t="s">
        <v>1692</v>
      </c>
      <c r="F243" s="85" t="s">
        <v>3</v>
      </c>
      <c r="G243" s="85">
        <v>1700386</v>
      </c>
      <c r="H243" s="89"/>
      <c r="I243" s="285" t="s">
        <v>3394</v>
      </c>
      <c r="J243" s="89"/>
      <c r="K243" s="89"/>
      <c r="L243" s="89"/>
      <c r="M243" s="89"/>
      <c r="N243" s="286">
        <v>0</v>
      </c>
      <c r="O243" s="286">
        <v>51623.17</v>
      </c>
      <c r="P243" s="89" t="s">
        <v>674</v>
      </c>
    </row>
    <row r="244" spans="1:16" ht="51">
      <c r="A244" s="283">
        <v>680</v>
      </c>
      <c r="B244" s="89"/>
      <c r="C244" s="284" t="s">
        <v>193</v>
      </c>
      <c r="D244" s="84">
        <v>43469</v>
      </c>
      <c r="E244" s="85" t="s">
        <v>1693</v>
      </c>
      <c r="F244" s="85" t="s">
        <v>3</v>
      </c>
      <c r="G244" s="85">
        <v>1700442</v>
      </c>
      <c r="H244" s="89"/>
      <c r="I244" s="285" t="s">
        <v>3395</v>
      </c>
      <c r="J244" s="89"/>
      <c r="K244" s="89"/>
      <c r="L244" s="89"/>
      <c r="M244" s="89"/>
      <c r="N244" s="286">
        <v>0</v>
      </c>
      <c r="O244" s="286">
        <v>2250</v>
      </c>
      <c r="P244" s="89" t="s">
        <v>674</v>
      </c>
    </row>
    <row r="245" spans="1:16" ht="63.75">
      <c r="A245" s="283" t="s">
        <v>567</v>
      </c>
      <c r="B245" s="89"/>
      <c r="C245" s="284" t="s">
        <v>617</v>
      </c>
      <c r="D245" s="84">
        <v>43469</v>
      </c>
      <c r="E245" s="85" t="s">
        <v>1694</v>
      </c>
      <c r="F245" s="85" t="s">
        <v>3</v>
      </c>
      <c r="G245" s="85">
        <v>1700443</v>
      </c>
      <c r="H245" s="89"/>
      <c r="I245" s="285" t="s">
        <v>3396</v>
      </c>
      <c r="J245" s="89"/>
      <c r="K245" s="89"/>
      <c r="L245" s="89"/>
      <c r="M245" s="89"/>
      <c r="N245" s="286">
        <v>0</v>
      </c>
      <c r="O245" s="286">
        <v>5394.53</v>
      </c>
      <c r="P245" s="89" t="s">
        <v>674</v>
      </c>
    </row>
    <row r="246" spans="1:16" ht="38.25">
      <c r="A246" s="283" t="s">
        <v>567</v>
      </c>
      <c r="B246" s="89"/>
      <c r="C246" s="284" t="s">
        <v>617</v>
      </c>
      <c r="D246" s="84">
        <v>43469</v>
      </c>
      <c r="E246" s="85" t="s">
        <v>1695</v>
      </c>
      <c r="F246" s="85" t="s">
        <v>3</v>
      </c>
      <c r="G246" s="85">
        <v>1700311</v>
      </c>
      <c r="H246" s="89"/>
      <c r="I246" s="285" t="s">
        <v>3397</v>
      </c>
      <c r="J246" s="89"/>
      <c r="K246" s="89"/>
      <c r="L246" s="89"/>
      <c r="M246" s="89"/>
      <c r="N246" s="286">
        <v>0</v>
      </c>
      <c r="O246" s="286">
        <v>2075</v>
      </c>
      <c r="P246" s="89" t="s">
        <v>674</v>
      </c>
    </row>
    <row r="247" spans="1:16" ht="63.75">
      <c r="A247" s="283">
        <v>512</v>
      </c>
      <c r="B247" s="89"/>
      <c r="C247" s="284" t="s">
        <v>800</v>
      </c>
      <c r="D247" s="84">
        <v>43469</v>
      </c>
      <c r="E247" s="85" t="s">
        <v>1696</v>
      </c>
      <c r="F247" s="85" t="s">
        <v>3</v>
      </c>
      <c r="G247" s="85">
        <v>1700319</v>
      </c>
      <c r="H247" s="89"/>
      <c r="I247" s="285" t="s">
        <v>3398</v>
      </c>
      <c r="J247" s="89"/>
      <c r="K247" s="89"/>
      <c r="L247" s="89"/>
      <c r="M247" s="89"/>
      <c r="N247" s="286">
        <v>0</v>
      </c>
      <c r="O247" s="286">
        <v>300</v>
      </c>
      <c r="P247" s="89" t="s">
        <v>674</v>
      </c>
    </row>
    <row r="248" spans="1:16" ht="38.25">
      <c r="A248" s="283" t="s">
        <v>567</v>
      </c>
      <c r="B248" s="89"/>
      <c r="C248" s="284" t="s">
        <v>617</v>
      </c>
      <c r="D248" s="84">
        <v>43469</v>
      </c>
      <c r="E248" s="85" t="s">
        <v>1697</v>
      </c>
      <c r="F248" s="85" t="s">
        <v>3</v>
      </c>
      <c r="G248" s="85">
        <v>1700325</v>
      </c>
      <c r="H248" s="89"/>
      <c r="I248" s="285" t="s">
        <v>3399</v>
      </c>
      <c r="J248" s="89"/>
      <c r="K248" s="89"/>
      <c r="L248" s="89"/>
      <c r="M248" s="89"/>
      <c r="N248" s="286">
        <v>0</v>
      </c>
      <c r="O248" s="286">
        <v>1182.6400000000001</v>
      </c>
      <c r="P248" s="89" t="s">
        <v>674</v>
      </c>
    </row>
    <row r="249" spans="1:16" ht="51">
      <c r="A249" s="283" t="s">
        <v>567</v>
      </c>
      <c r="B249" s="89"/>
      <c r="C249" s="284" t="s">
        <v>617</v>
      </c>
      <c r="D249" s="84">
        <v>43469</v>
      </c>
      <c r="E249" s="85" t="s">
        <v>1698</v>
      </c>
      <c r="F249" s="85" t="s">
        <v>3</v>
      </c>
      <c r="G249" s="85">
        <v>1700326</v>
      </c>
      <c r="H249" s="89"/>
      <c r="I249" s="285" t="s">
        <v>3400</v>
      </c>
      <c r="J249" s="89"/>
      <c r="K249" s="89"/>
      <c r="L249" s="89"/>
      <c r="M249" s="89"/>
      <c r="N249" s="286">
        <v>0</v>
      </c>
      <c r="O249" s="286">
        <v>4242.3999999999996</v>
      </c>
      <c r="P249" s="89" t="s">
        <v>674</v>
      </c>
    </row>
    <row r="250" spans="1:16" ht="51">
      <c r="A250" s="283">
        <v>46</v>
      </c>
      <c r="B250" s="89"/>
      <c r="C250" s="284" t="s">
        <v>50</v>
      </c>
      <c r="D250" s="84">
        <v>43469</v>
      </c>
      <c r="E250" s="85" t="s">
        <v>1699</v>
      </c>
      <c r="F250" s="85" t="s">
        <v>3</v>
      </c>
      <c r="G250" s="85">
        <v>1700338</v>
      </c>
      <c r="H250" s="89"/>
      <c r="I250" s="285" t="s">
        <v>3401</v>
      </c>
      <c r="J250" s="89"/>
      <c r="K250" s="89"/>
      <c r="L250" s="89"/>
      <c r="M250" s="89"/>
      <c r="N250" s="286">
        <v>0</v>
      </c>
      <c r="O250" s="286">
        <v>1655.94</v>
      </c>
      <c r="P250" s="89" t="s">
        <v>674</v>
      </c>
    </row>
    <row r="251" spans="1:16" ht="38.25">
      <c r="A251" s="283" t="s">
        <v>567</v>
      </c>
      <c r="B251" s="89"/>
      <c r="C251" s="284" t="s">
        <v>617</v>
      </c>
      <c r="D251" s="84">
        <v>43469</v>
      </c>
      <c r="E251" s="85" t="s">
        <v>1700</v>
      </c>
      <c r="F251" s="85" t="s">
        <v>3</v>
      </c>
      <c r="G251" s="85">
        <v>1700454</v>
      </c>
      <c r="H251" s="89"/>
      <c r="I251" s="285" t="s">
        <v>3402</v>
      </c>
      <c r="J251" s="89"/>
      <c r="K251" s="89"/>
      <c r="L251" s="89"/>
      <c r="M251" s="89"/>
      <c r="N251" s="286">
        <v>0</v>
      </c>
      <c r="O251" s="286">
        <v>400</v>
      </c>
      <c r="P251" s="89" t="s">
        <v>674</v>
      </c>
    </row>
    <row r="252" spans="1:16" ht="63.75">
      <c r="A252" s="283">
        <v>10</v>
      </c>
      <c r="B252" s="89"/>
      <c r="C252" s="284" t="s">
        <v>43</v>
      </c>
      <c r="D252" s="84">
        <v>43469</v>
      </c>
      <c r="E252" s="85" t="s">
        <v>1701</v>
      </c>
      <c r="F252" s="85" t="s">
        <v>3</v>
      </c>
      <c r="G252" s="85">
        <v>1700448</v>
      </c>
      <c r="H252" s="89"/>
      <c r="I252" s="285" t="s">
        <v>3403</v>
      </c>
      <c r="J252" s="89"/>
      <c r="K252" s="89"/>
      <c r="L252" s="89"/>
      <c r="M252" s="89"/>
      <c r="N252" s="286">
        <v>0</v>
      </c>
      <c r="O252" s="286">
        <v>1973.3600000000001</v>
      </c>
      <c r="P252" s="89" t="s">
        <v>674</v>
      </c>
    </row>
    <row r="253" spans="1:16" ht="38.25">
      <c r="A253" s="283" t="s">
        <v>567</v>
      </c>
      <c r="B253" s="89"/>
      <c r="C253" s="284" t="s">
        <v>617</v>
      </c>
      <c r="D253" s="84">
        <v>43469</v>
      </c>
      <c r="E253" s="85" t="s">
        <v>1702</v>
      </c>
      <c r="F253" s="85" t="s">
        <v>3</v>
      </c>
      <c r="G253" s="85">
        <v>1700447</v>
      </c>
      <c r="H253" s="89"/>
      <c r="I253" s="285" t="s">
        <v>3404</v>
      </c>
      <c r="J253" s="89"/>
      <c r="K253" s="89"/>
      <c r="L253" s="89"/>
      <c r="M253" s="89"/>
      <c r="N253" s="286">
        <v>0</v>
      </c>
      <c r="O253" s="286">
        <v>546.5</v>
      </c>
      <c r="P253" s="89" t="s">
        <v>674</v>
      </c>
    </row>
    <row r="254" spans="1:16" ht="51">
      <c r="A254" s="283">
        <v>156</v>
      </c>
      <c r="B254" s="89"/>
      <c r="C254" s="284" t="s">
        <v>88</v>
      </c>
      <c r="D254" s="84">
        <v>43469</v>
      </c>
      <c r="E254" s="85" t="s">
        <v>1703</v>
      </c>
      <c r="F254" s="85" t="s">
        <v>3</v>
      </c>
      <c r="G254" s="85">
        <v>1700417</v>
      </c>
      <c r="H254" s="89"/>
      <c r="I254" s="285" t="s">
        <v>3405</v>
      </c>
      <c r="J254" s="89"/>
      <c r="K254" s="89"/>
      <c r="L254" s="89"/>
      <c r="M254" s="89"/>
      <c r="N254" s="286">
        <v>0</v>
      </c>
      <c r="O254" s="286">
        <v>622.9</v>
      </c>
      <c r="P254" s="89" t="s">
        <v>674</v>
      </c>
    </row>
    <row r="255" spans="1:16" ht="51">
      <c r="A255" s="283">
        <v>20</v>
      </c>
      <c r="B255" s="89"/>
      <c r="C255" s="284" t="s">
        <v>46</v>
      </c>
      <c r="D255" s="84">
        <v>43469</v>
      </c>
      <c r="E255" s="85" t="s">
        <v>1704</v>
      </c>
      <c r="F255" s="85" t="s">
        <v>3</v>
      </c>
      <c r="G255" s="85">
        <v>1700402</v>
      </c>
      <c r="H255" s="89"/>
      <c r="I255" s="285" t="s">
        <v>3406</v>
      </c>
      <c r="J255" s="89"/>
      <c r="K255" s="89"/>
      <c r="L255" s="89"/>
      <c r="M255" s="89"/>
      <c r="N255" s="286">
        <v>0</v>
      </c>
      <c r="O255" s="286">
        <v>585</v>
      </c>
      <c r="P255" s="89" t="s">
        <v>674</v>
      </c>
    </row>
    <row r="256" spans="1:16" ht="51">
      <c r="A256" s="283">
        <v>342</v>
      </c>
      <c r="B256" s="89"/>
      <c r="C256" s="284" t="s">
        <v>150</v>
      </c>
      <c r="D256" s="84">
        <v>43469</v>
      </c>
      <c r="E256" s="85" t="s">
        <v>1705</v>
      </c>
      <c r="F256" s="85" t="s">
        <v>3</v>
      </c>
      <c r="G256" s="85">
        <v>1700394</v>
      </c>
      <c r="H256" s="89"/>
      <c r="I256" s="285" t="s">
        <v>3407</v>
      </c>
      <c r="J256" s="89"/>
      <c r="K256" s="89"/>
      <c r="L256" s="89"/>
      <c r="M256" s="89"/>
      <c r="N256" s="286">
        <v>0</v>
      </c>
      <c r="O256" s="286">
        <v>61.1</v>
      </c>
      <c r="P256" s="89" t="s">
        <v>674</v>
      </c>
    </row>
    <row r="257" spans="1:16" ht="51">
      <c r="A257" s="283">
        <v>340</v>
      </c>
      <c r="B257" s="89"/>
      <c r="C257" s="284" t="s">
        <v>149</v>
      </c>
      <c r="D257" s="84">
        <v>43469</v>
      </c>
      <c r="E257" s="85" t="s">
        <v>1706</v>
      </c>
      <c r="F257" s="85" t="s">
        <v>3</v>
      </c>
      <c r="G257" s="85">
        <v>1700378</v>
      </c>
      <c r="H257" s="89"/>
      <c r="I257" s="285" t="s">
        <v>3408</v>
      </c>
      <c r="J257" s="89"/>
      <c r="K257" s="89"/>
      <c r="L257" s="89"/>
      <c r="M257" s="89"/>
      <c r="N257" s="286">
        <v>0</v>
      </c>
      <c r="O257" s="286">
        <v>300</v>
      </c>
      <c r="P257" s="89" t="s">
        <v>674</v>
      </c>
    </row>
    <row r="258" spans="1:16" ht="63.75">
      <c r="A258" s="283">
        <v>48</v>
      </c>
      <c r="B258" s="89"/>
      <c r="C258" s="284" t="s">
        <v>52</v>
      </c>
      <c r="D258" s="84">
        <v>43469</v>
      </c>
      <c r="E258" s="85" t="s">
        <v>1707</v>
      </c>
      <c r="F258" s="85" t="s">
        <v>3</v>
      </c>
      <c r="G258" s="85">
        <v>1700372</v>
      </c>
      <c r="H258" s="89"/>
      <c r="I258" s="285" t="s">
        <v>3409</v>
      </c>
      <c r="J258" s="89"/>
      <c r="K258" s="89"/>
      <c r="L258" s="89"/>
      <c r="M258" s="89"/>
      <c r="N258" s="286">
        <v>0</v>
      </c>
      <c r="O258" s="286">
        <v>371</v>
      </c>
      <c r="P258" s="89" t="s">
        <v>674</v>
      </c>
    </row>
    <row r="259" spans="1:16" ht="51">
      <c r="A259" s="283">
        <v>35</v>
      </c>
      <c r="B259" s="89"/>
      <c r="C259" s="284" t="s">
        <v>48</v>
      </c>
      <c r="D259" s="84">
        <v>43469</v>
      </c>
      <c r="E259" s="85" t="s">
        <v>1708</v>
      </c>
      <c r="F259" s="85" t="s">
        <v>3</v>
      </c>
      <c r="G259" s="85">
        <v>1700369</v>
      </c>
      <c r="H259" s="89"/>
      <c r="I259" s="285" t="s">
        <v>795</v>
      </c>
      <c r="J259" s="89"/>
      <c r="K259" s="89"/>
      <c r="L259" s="89"/>
      <c r="M259" s="89"/>
      <c r="N259" s="286">
        <v>0</v>
      </c>
      <c r="O259" s="286">
        <v>460</v>
      </c>
      <c r="P259" s="89" t="s">
        <v>674</v>
      </c>
    </row>
    <row r="260" spans="1:16" ht="51">
      <c r="A260" s="283" t="s">
        <v>567</v>
      </c>
      <c r="B260" s="89"/>
      <c r="C260" s="284" t="s">
        <v>617</v>
      </c>
      <c r="D260" s="84">
        <v>43469</v>
      </c>
      <c r="E260" s="85" t="s">
        <v>1709</v>
      </c>
      <c r="F260" s="85" t="s">
        <v>3</v>
      </c>
      <c r="G260" s="85">
        <v>1700365</v>
      </c>
      <c r="H260" s="89"/>
      <c r="I260" s="285" t="s">
        <v>732</v>
      </c>
      <c r="J260" s="89"/>
      <c r="K260" s="89"/>
      <c r="L260" s="89"/>
      <c r="M260" s="89"/>
      <c r="N260" s="286">
        <v>0</v>
      </c>
      <c r="O260" s="286">
        <v>695</v>
      </c>
      <c r="P260" s="89" t="s">
        <v>674</v>
      </c>
    </row>
    <row r="261" spans="1:16" ht="51">
      <c r="A261" s="283">
        <v>46</v>
      </c>
      <c r="B261" s="89"/>
      <c r="C261" s="284" t="s">
        <v>50</v>
      </c>
      <c r="D261" s="84">
        <v>43469</v>
      </c>
      <c r="E261" s="85" t="s">
        <v>1710</v>
      </c>
      <c r="F261" s="85" t="s">
        <v>3</v>
      </c>
      <c r="G261" s="85">
        <v>1700339</v>
      </c>
      <c r="H261" s="89"/>
      <c r="I261" s="285" t="s">
        <v>3410</v>
      </c>
      <c r="J261" s="89"/>
      <c r="K261" s="89"/>
      <c r="L261" s="89"/>
      <c r="M261" s="89"/>
      <c r="N261" s="286">
        <v>0</v>
      </c>
      <c r="O261" s="286">
        <v>4305.4400000000005</v>
      </c>
      <c r="P261" s="89" t="s">
        <v>674</v>
      </c>
    </row>
    <row r="262" spans="1:16" ht="76.5">
      <c r="A262" s="283">
        <v>10</v>
      </c>
      <c r="B262" s="89"/>
      <c r="C262" s="284" t="s">
        <v>43</v>
      </c>
      <c r="D262" s="84">
        <v>43469</v>
      </c>
      <c r="E262" s="85" t="s">
        <v>1711</v>
      </c>
      <c r="F262" s="85" t="s">
        <v>6</v>
      </c>
      <c r="G262" s="85">
        <v>931041</v>
      </c>
      <c r="H262" s="89"/>
      <c r="I262" s="285" t="s">
        <v>3411</v>
      </c>
      <c r="J262" s="89"/>
      <c r="K262" s="89"/>
      <c r="L262" s="89"/>
      <c r="M262" s="89"/>
      <c r="N262" s="286">
        <v>0</v>
      </c>
      <c r="O262" s="286">
        <v>14522.62</v>
      </c>
      <c r="P262" s="89" t="s">
        <v>674</v>
      </c>
    </row>
    <row r="263" spans="1:16" ht="76.5">
      <c r="A263" s="283">
        <v>10</v>
      </c>
      <c r="B263" s="89"/>
      <c r="C263" s="284" t="s">
        <v>43</v>
      </c>
      <c r="D263" s="84">
        <v>43469</v>
      </c>
      <c r="E263" s="85" t="s">
        <v>1712</v>
      </c>
      <c r="F263" s="85" t="s">
        <v>15</v>
      </c>
      <c r="G263" s="85">
        <v>931042</v>
      </c>
      <c r="H263" s="89"/>
      <c r="I263" s="285" t="s">
        <v>3412</v>
      </c>
      <c r="J263" s="89"/>
      <c r="K263" s="89"/>
      <c r="L263" s="89"/>
      <c r="M263" s="89"/>
      <c r="N263" s="286">
        <v>50</v>
      </c>
      <c r="O263" s="286">
        <v>0</v>
      </c>
      <c r="P263" s="89" t="s">
        <v>674</v>
      </c>
    </row>
    <row r="264" spans="1:16" ht="63.75">
      <c r="A264" s="283">
        <v>10</v>
      </c>
      <c r="B264" s="89"/>
      <c r="C264" s="284" t="s">
        <v>43</v>
      </c>
      <c r="D264" s="84">
        <v>43469</v>
      </c>
      <c r="E264" s="85" t="s">
        <v>1713</v>
      </c>
      <c r="F264" s="85" t="s">
        <v>6</v>
      </c>
      <c r="G264" s="85">
        <v>931046</v>
      </c>
      <c r="H264" s="89"/>
      <c r="I264" s="285" t="s">
        <v>3413</v>
      </c>
      <c r="J264" s="89"/>
      <c r="K264" s="89"/>
      <c r="L264" s="89"/>
      <c r="M264" s="89"/>
      <c r="N264" s="286">
        <v>0</v>
      </c>
      <c r="O264" s="286">
        <v>7170.42</v>
      </c>
      <c r="P264" s="89" t="s">
        <v>674</v>
      </c>
    </row>
    <row r="265" spans="1:16" ht="63.75">
      <c r="A265" s="283">
        <v>10</v>
      </c>
      <c r="B265" s="89"/>
      <c r="C265" s="284" t="s">
        <v>43</v>
      </c>
      <c r="D265" s="84">
        <v>43469</v>
      </c>
      <c r="E265" s="85" t="s">
        <v>1714</v>
      </c>
      <c r="F265" s="85" t="s">
        <v>15</v>
      </c>
      <c r="G265" s="85">
        <v>931047</v>
      </c>
      <c r="H265" s="89"/>
      <c r="I265" s="285" t="s">
        <v>3414</v>
      </c>
      <c r="J265" s="89"/>
      <c r="K265" s="89"/>
      <c r="L265" s="89"/>
      <c r="M265" s="89"/>
      <c r="N265" s="286">
        <v>50</v>
      </c>
      <c r="O265" s="286">
        <v>0</v>
      </c>
      <c r="P265" s="89" t="s">
        <v>674</v>
      </c>
    </row>
    <row r="266" spans="1:16" ht="51">
      <c r="A266" s="283">
        <v>514</v>
      </c>
      <c r="B266" s="89"/>
      <c r="C266" s="284" t="s">
        <v>174</v>
      </c>
      <c r="D266" s="84">
        <v>43469</v>
      </c>
      <c r="E266" s="85" t="s">
        <v>1715</v>
      </c>
      <c r="F266" s="85" t="s">
        <v>6</v>
      </c>
      <c r="G266" s="85">
        <v>1066856</v>
      </c>
      <c r="H266" s="89"/>
      <c r="I266" s="285" t="s">
        <v>3415</v>
      </c>
      <c r="J266" s="89"/>
      <c r="K266" s="89"/>
      <c r="L266" s="89"/>
      <c r="M266" s="89"/>
      <c r="N266" s="286">
        <v>0</v>
      </c>
      <c r="O266" s="286">
        <v>2894922</v>
      </c>
      <c r="P266" s="89" t="s">
        <v>674</v>
      </c>
    </row>
    <row r="267" spans="1:16" ht="63.75">
      <c r="A267" s="283" t="s">
        <v>559</v>
      </c>
      <c r="B267" s="89"/>
      <c r="C267" s="284" t="s">
        <v>798</v>
      </c>
      <c r="D267" s="84">
        <v>43469</v>
      </c>
      <c r="E267" s="85" t="s">
        <v>1716</v>
      </c>
      <c r="F267" s="85" t="s">
        <v>20</v>
      </c>
      <c r="G267" s="85">
        <v>11755</v>
      </c>
      <c r="H267" s="89"/>
      <c r="I267" s="285" t="s">
        <v>3416</v>
      </c>
      <c r="J267" s="89"/>
      <c r="K267" s="89"/>
      <c r="L267" s="89"/>
      <c r="M267" s="89"/>
      <c r="N267" s="286">
        <v>89648873.349999994</v>
      </c>
      <c r="O267" s="286">
        <v>0</v>
      </c>
      <c r="P267" s="89" t="s">
        <v>674</v>
      </c>
    </row>
    <row r="268" spans="1:16" ht="63.75">
      <c r="A268" s="283" t="s">
        <v>559</v>
      </c>
      <c r="B268" s="89"/>
      <c r="C268" s="284" t="s">
        <v>798</v>
      </c>
      <c r="D268" s="84">
        <v>43469</v>
      </c>
      <c r="E268" s="85" t="s">
        <v>1717</v>
      </c>
      <c r="F268" s="85" t="s">
        <v>11</v>
      </c>
      <c r="G268" s="85">
        <v>11755</v>
      </c>
      <c r="H268" s="89"/>
      <c r="I268" s="285" t="s">
        <v>3417</v>
      </c>
      <c r="J268" s="89"/>
      <c r="K268" s="89"/>
      <c r="L268" s="89"/>
      <c r="M268" s="89"/>
      <c r="N268" s="286">
        <v>62804.21</v>
      </c>
      <c r="O268" s="286">
        <v>0</v>
      </c>
      <c r="P268" s="89" t="s">
        <v>674</v>
      </c>
    </row>
    <row r="269" spans="1:16" ht="76.5">
      <c r="A269" s="283" t="s">
        <v>559</v>
      </c>
      <c r="B269" s="89"/>
      <c r="C269" s="284" t="s">
        <v>798</v>
      </c>
      <c r="D269" s="84">
        <v>43469</v>
      </c>
      <c r="E269" s="85" t="s">
        <v>1718</v>
      </c>
      <c r="F269" s="85" t="s">
        <v>11</v>
      </c>
      <c r="G269" s="85">
        <v>944236</v>
      </c>
      <c r="H269" s="89"/>
      <c r="I269" s="285" t="s">
        <v>3418</v>
      </c>
      <c r="J269" s="89"/>
      <c r="K269" s="89"/>
      <c r="L269" s="89"/>
      <c r="M269" s="89"/>
      <c r="N269" s="286">
        <v>50</v>
      </c>
      <c r="O269" s="286">
        <v>0</v>
      </c>
      <c r="P269" s="89" t="s">
        <v>674</v>
      </c>
    </row>
    <row r="270" spans="1:16" ht="76.5">
      <c r="A270" s="283" t="s">
        <v>559</v>
      </c>
      <c r="B270" s="89"/>
      <c r="C270" s="284" t="s">
        <v>798</v>
      </c>
      <c r="D270" s="84">
        <v>43469</v>
      </c>
      <c r="E270" s="85" t="s">
        <v>1719</v>
      </c>
      <c r="F270" s="85" t="s">
        <v>13</v>
      </c>
      <c r="G270" s="85">
        <v>944236</v>
      </c>
      <c r="H270" s="89"/>
      <c r="I270" s="285" t="s">
        <v>3419</v>
      </c>
      <c r="J270" s="89"/>
      <c r="K270" s="89"/>
      <c r="L270" s="89"/>
      <c r="M270" s="89"/>
      <c r="N270" s="286">
        <v>13451.5</v>
      </c>
      <c r="O270" s="286">
        <v>0</v>
      </c>
      <c r="P270" s="89" t="s">
        <v>674</v>
      </c>
    </row>
    <row r="271" spans="1:16" ht="89.25">
      <c r="A271" s="283">
        <v>41</v>
      </c>
      <c r="B271" s="89"/>
      <c r="C271" s="284" t="s">
        <v>49</v>
      </c>
      <c r="D271" s="84">
        <v>43469</v>
      </c>
      <c r="E271" s="85" t="s">
        <v>1720</v>
      </c>
      <c r="F271" s="85" t="s">
        <v>632</v>
      </c>
      <c r="G271" s="85">
        <v>182793</v>
      </c>
      <c r="H271" s="89"/>
      <c r="I271" s="285" t="s">
        <v>3420</v>
      </c>
      <c r="J271" s="89"/>
      <c r="K271" s="89"/>
      <c r="L271" s="89"/>
      <c r="M271" s="89"/>
      <c r="N271" s="286">
        <v>0</v>
      </c>
      <c r="O271" s="286">
        <v>103356</v>
      </c>
      <c r="P271" s="89" t="s">
        <v>674</v>
      </c>
    </row>
    <row r="272" spans="1:16" ht="76.5">
      <c r="A272" s="283" t="s">
        <v>561</v>
      </c>
      <c r="B272" s="89"/>
      <c r="C272" s="284" t="s">
        <v>771</v>
      </c>
      <c r="D272" s="84">
        <v>43469</v>
      </c>
      <c r="E272" s="85" t="s">
        <v>1720</v>
      </c>
      <c r="F272" s="85" t="s">
        <v>632</v>
      </c>
      <c r="G272" s="85">
        <v>182790</v>
      </c>
      <c r="H272" s="89"/>
      <c r="I272" s="285" t="s">
        <v>3421</v>
      </c>
      <c r="J272" s="89"/>
      <c r="K272" s="89"/>
      <c r="L272" s="89"/>
      <c r="M272" s="89"/>
      <c r="N272" s="286">
        <v>0</v>
      </c>
      <c r="O272" s="286">
        <v>255654.86</v>
      </c>
      <c r="P272" s="89" t="s">
        <v>674</v>
      </c>
    </row>
    <row r="273" spans="1:16" ht="76.5">
      <c r="A273" s="283">
        <v>41</v>
      </c>
      <c r="B273" s="89"/>
      <c r="C273" s="284" t="s">
        <v>49</v>
      </c>
      <c r="D273" s="84">
        <v>43469</v>
      </c>
      <c r="E273" s="85" t="s">
        <v>1721</v>
      </c>
      <c r="F273" s="85" t="s">
        <v>632</v>
      </c>
      <c r="G273" s="85">
        <v>182791</v>
      </c>
      <c r="H273" s="89"/>
      <c r="I273" s="285" t="s">
        <v>3422</v>
      </c>
      <c r="J273" s="89"/>
      <c r="K273" s="89"/>
      <c r="L273" s="89"/>
      <c r="M273" s="89"/>
      <c r="N273" s="286">
        <v>0</v>
      </c>
      <c r="O273" s="286">
        <v>147204</v>
      </c>
      <c r="P273" s="89" t="s">
        <v>674</v>
      </c>
    </row>
    <row r="274" spans="1:16" ht="76.5">
      <c r="A274" s="283">
        <v>25</v>
      </c>
      <c r="B274" s="89"/>
      <c r="C274" s="284" t="s">
        <v>47</v>
      </c>
      <c r="D274" s="84">
        <v>43469</v>
      </c>
      <c r="E274" s="85" t="s">
        <v>1722</v>
      </c>
      <c r="F274" s="85" t="s">
        <v>675</v>
      </c>
      <c r="G274" s="85">
        <v>182818</v>
      </c>
      <c r="H274" s="89"/>
      <c r="I274" s="285" t="s">
        <v>3423</v>
      </c>
      <c r="J274" s="89"/>
      <c r="K274" s="89"/>
      <c r="L274" s="89"/>
      <c r="M274" s="89"/>
      <c r="N274" s="286">
        <v>594401.42000000004</v>
      </c>
      <c r="O274" s="286">
        <v>0</v>
      </c>
      <c r="P274" s="89" t="s">
        <v>674</v>
      </c>
    </row>
    <row r="275" spans="1:16" ht="76.5">
      <c r="A275" s="283">
        <v>25</v>
      </c>
      <c r="B275" s="89"/>
      <c r="C275" s="284" t="s">
        <v>47</v>
      </c>
      <c r="D275" s="84">
        <v>43469</v>
      </c>
      <c r="E275" s="85" t="s">
        <v>1722</v>
      </c>
      <c r="F275" s="85" t="s">
        <v>675</v>
      </c>
      <c r="G275" s="85">
        <v>182819</v>
      </c>
      <c r="H275" s="89"/>
      <c r="I275" s="285" t="s">
        <v>3424</v>
      </c>
      <c r="J275" s="89"/>
      <c r="K275" s="89"/>
      <c r="L275" s="89"/>
      <c r="M275" s="89"/>
      <c r="N275" s="286">
        <v>569091.86</v>
      </c>
      <c r="O275" s="286">
        <v>0</v>
      </c>
      <c r="P275" s="89" t="s">
        <v>674</v>
      </c>
    </row>
    <row r="276" spans="1:16" ht="63.75">
      <c r="A276" s="283">
        <v>10</v>
      </c>
      <c r="B276" s="89"/>
      <c r="C276" s="284" t="s">
        <v>43</v>
      </c>
      <c r="D276" s="84">
        <v>43469</v>
      </c>
      <c r="E276" s="85" t="s">
        <v>1723</v>
      </c>
      <c r="F276" s="85" t="s">
        <v>6</v>
      </c>
      <c r="G276" s="85">
        <v>931598</v>
      </c>
      <c r="H276" s="89"/>
      <c r="I276" s="285" t="s">
        <v>3425</v>
      </c>
      <c r="J276" s="89"/>
      <c r="K276" s="89"/>
      <c r="L276" s="89"/>
      <c r="M276" s="89"/>
      <c r="N276" s="286">
        <v>0</v>
      </c>
      <c r="O276" s="286">
        <v>23838.5</v>
      </c>
      <c r="P276" s="89" t="s">
        <v>674</v>
      </c>
    </row>
    <row r="277" spans="1:16" ht="51">
      <c r="A277" s="283">
        <v>10</v>
      </c>
      <c r="B277" s="89"/>
      <c r="C277" s="284" t="s">
        <v>43</v>
      </c>
      <c r="D277" s="84">
        <v>43469</v>
      </c>
      <c r="E277" s="85" t="s">
        <v>1724</v>
      </c>
      <c r="F277" s="85" t="s">
        <v>6</v>
      </c>
      <c r="G277" s="85">
        <v>931774</v>
      </c>
      <c r="H277" s="89"/>
      <c r="I277" s="285" t="s">
        <v>3426</v>
      </c>
      <c r="J277" s="89"/>
      <c r="K277" s="89"/>
      <c r="L277" s="89"/>
      <c r="M277" s="89"/>
      <c r="N277" s="286">
        <v>0</v>
      </c>
      <c r="O277" s="286">
        <v>7656.65</v>
      </c>
      <c r="P277" s="89" t="s">
        <v>674</v>
      </c>
    </row>
    <row r="278" spans="1:16" ht="51">
      <c r="A278" s="283">
        <v>86</v>
      </c>
      <c r="B278" s="89"/>
      <c r="C278" s="284" t="s">
        <v>58</v>
      </c>
      <c r="D278" s="84">
        <v>43469</v>
      </c>
      <c r="E278" s="85" t="s">
        <v>1725</v>
      </c>
      <c r="F278" s="85" t="s">
        <v>6</v>
      </c>
      <c r="G278" s="85">
        <v>1067122</v>
      </c>
      <c r="H278" s="89"/>
      <c r="I278" s="285" t="s">
        <v>3427</v>
      </c>
      <c r="J278" s="89"/>
      <c r="K278" s="89"/>
      <c r="L278" s="89"/>
      <c r="M278" s="89"/>
      <c r="N278" s="286">
        <v>0</v>
      </c>
      <c r="O278" s="286">
        <v>7560</v>
      </c>
      <c r="P278" s="89" t="s">
        <v>674</v>
      </c>
    </row>
    <row r="279" spans="1:16" ht="63.75">
      <c r="A279" s="283">
        <v>10</v>
      </c>
      <c r="B279" s="89"/>
      <c r="C279" s="284" t="s">
        <v>43</v>
      </c>
      <c r="D279" s="84">
        <v>43469</v>
      </c>
      <c r="E279" s="85" t="s">
        <v>1726</v>
      </c>
      <c r="F279" s="85" t="s">
        <v>15</v>
      </c>
      <c r="G279" s="85">
        <v>931599</v>
      </c>
      <c r="H279" s="89"/>
      <c r="I279" s="285" t="s">
        <v>3428</v>
      </c>
      <c r="J279" s="89"/>
      <c r="K279" s="89"/>
      <c r="L279" s="89"/>
      <c r="M279" s="89"/>
      <c r="N279" s="286">
        <v>50</v>
      </c>
      <c r="O279" s="286">
        <v>0</v>
      </c>
      <c r="P279" s="89" t="s">
        <v>674</v>
      </c>
    </row>
    <row r="280" spans="1:16" ht="51">
      <c r="A280" s="283">
        <v>119</v>
      </c>
      <c r="B280" s="89"/>
      <c r="C280" s="284" t="s">
        <v>65</v>
      </c>
      <c r="D280" s="84">
        <v>43469</v>
      </c>
      <c r="E280" s="85" t="s">
        <v>1727</v>
      </c>
      <c r="F280" s="85" t="s">
        <v>11</v>
      </c>
      <c r="G280" s="85">
        <v>944256</v>
      </c>
      <c r="H280" s="89"/>
      <c r="I280" s="285" t="s">
        <v>3429</v>
      </c>
      <c r="J280" s="89"/>
      <c r="K280" s="89"/>
      <c r="L280" s="89"/>
      <c r="M280" s="89"/>
      <c r="N280" s="286">
        <v>50</v>
      </c>
      <c r="O280" s="286">
        <v>0</v>
      </c>
      <c r="P280" s="89" t="s">
        <v>674</v>
      </c>
    </row>
    <row r="281" spans="1:16" ht="51">
      <c r="A281" s="283">
        <v>513</v>
      </c>
      <c r="B281" s="89"/>
      <c r="C281" s="284" t="s">
        <v>173</v>
      </c>
      <c r="D281" s="84">
        <v>43469</v>
      </c>
      <c r="E281" s="85" t="s">
        <v>1728</v>
      </c>
      <c r="F281" s="85" t="s">
        <v>15</v>
      </c>
      <c r="G281" s="85">
        <v>931773</v>
      </c>
      <c r="H281" s="89"/>
      <c r="I281" s="285" t="s">
        <v>3430</v>
      </c>
      <c r="J281" s="89"/>
      <c r="K281" s="89"/>
      <c r="L281" s="89"/>
      <c r="M281" s="89"/>
      <c r="N281" s="286">
        <v>50</v>
      </c>
      <c r="O281" s="286">
        <v>0</v>
      </c>
      <c r="P281" s="89" t="s">
        <v>674</v>
      </c>
    </row>
    <row r="282" spans="1:16" ht="51">
      <c r="A282" s="283">
        <v>10</v>
      </c>
      <c r="B282" s="89"/>
      <c r="C282" s="284" t="s">
        <v>43</v>
      </c>
      <c r="D282" s="84">
        <v>43469</v>
      </c>
      <c r="E282" s="85" t="s">
        <v>1729</v>
      </c>
      <c r="F282" s="85" t="s">
        <v>15</v>
      </c>
      <c r="G282" s="85">
        <v>931775</v>
      </c>
      <c r="H282" s="89"/>
      <c r="I282" s="285" t="s">
        <v>3431</v>
      </c>
      <c r="J282" s="89"/>
      <c r="K282" s="89"/>
      <c r="L282" s="89"/>
      <c r="M282" s="89"/>
      <c r="N282" s="286">
        <v>50</v>
      </c>
      <c r="O282" s="286">
        <v>0</v>
      </c>
      <c r="P282" s="89" t="s">
        <v>674</v>
      </c>
    </row>
    <row r="283" spans="1:16" ht="76.5">
      <c r="A283" s="283" t="s">
        <v>559</v>
      </c>
      <c r="B283" s="89"/>
      <c r="C283" s="284" t="s">
        <v>798</v>
      </c>
      <c r="D283" s="84">
        <v>43469</v>
      </c>
      <c r="E283" s="85" t="s">
        <v>1730</v>
      </c>
      <c r="F283" s="85" t="s">
        <v>21</v>
      </c>
      <c r="G283" s="85">
        <v>944233</v>
      </c>
      <c r="H283" s="89"/>
      <c r="I283" s="285" t="s">
        <v>3432</v>
      </c>
      <c r="J283" s="89"/>
      <c r="K283" s="89"/>
      <c r="L283" s="89"/>
      <c r="M283" s="89"/>
      <c r="N283" s="286">
        <v>30443167.440000001</v>
      </c>
      <c r="O283" s="286">
        <v>0</v>
      </c>
      <c r="P283" s="89" t="s">
        <v>674</v>
      </c>
    </row>
    <row r="284" spans="1:16" ht="51">
      <c r="A284" s="283">
        <v>119</v>
      </c>
      <c r="B284" s="89"/>
      <c r="C284" s="284" t="s">
        <v>65</v>
      </c>
      <c r="D284" s="84">
        <v>43469</v>
      </c>
      <c r="E284" s="85" t="s">
        <v>1731</v>
      </c>
      <c r="F284" s="85" t="s">
        <v>11</v>
      </c>
      <c r="G284" s="85">
        <v>944251</v>
      </c>
      <c r="H284" s="89"/>
      <c r="I284" s="285" t="s">
        <v>3433</v>
      </c>
      <c r="J284" s="89"/>
      <c r="K284" s="89"/>
      <c r="L284" s="89"/>
      <c r="M284" s="89"/>
      <c r="N284" s="286">
        <v>50</v>
      </c>
      <c r="O284" s="286">
        <v>0</v>
      </c>
      <c r="P284" s="89" t="s">
        <v>674</v>
      </c>
    </row>
    <row r="285" spans="1:16" ht="51">
      <c r="A285" s="283">
        <v>513</v>
      </c>
      <c r="B285" s="89"/>
      <c r="C285" s="284" t="s">
        <v>173</v>
      </c>
      <c r="D285" s="84">
        <v>43469</v>
      </c>
      <c r="E285" s="85" t="s">
        <v>1732</v>
      </c>
      <c r="F285" s="85" t="s">
        <v>11</v>
      </c>
      <c r="G285" s="85">
        <v>944253</v>
      </c>
      <c r="H285" s="89"/>
      <c r="I285" s="285" t="s">
        <v>3434</v>
      </c>
      <c r="J285" s="89"/>
      <c r="K285" s="89"/>
      <c r="L285" s="89"/>
      <c r="M285" s="89"/>
      <c r="N285" s="286">
        <v>50</v>
      </c>
      <c r="O285" s="286">
        <v>0</v>
      </c>
      <c r="P285" s="89" t="s">
        <v>674</v>
      </c>
    </row>
    <row r="286" spans="1:16" ht="51">
      <c r="A286" s="283">
        <v>513</v>
      </c>
      <c r="B286" s="89"/>
      <c r="C286" s="284" t="s">
        <v>173</v>
      </c>
      <c r="D286" s="84">
        <v>43469</v>
      </c>
      <c r="E286" s="85" t="s">
        <v>1733</v>
      </c>
      <c r="F286" s="85" t="s">
        <v>15</v>
      </c>
      <c r="G286" s="85">
        <v>931603</v>
      </c>
      <c r="H286" s="89"/>
      <c r="I286" s="285" t="s">
        <v>722</v>
      </c>
      <c r="J286" s="89"/>
      <c r="K286" s="89"/>
      <c r="L286" s="89"/>
      <c r="M286" s="89"/>
      <c r="N286" s="286">
        <v>50</v>
      </c>
      <c r="O286" s="286">
        <v>0</v>
      </c>
      <c r="P286" s="89" t="s">
        <v>674</v>
      </c>
    </row>
    <row r="287" spans="1:16" ht="38.25">
      <c r="A287" s="283">
        <v>35</v>
      </c>
      <c r="B287" s="89"/>
      <c r="C287" s="284" t="s">
        <v>48</v>
      </c>
      <c r="D287" s="84">
        <v>43472</v>
      </c>
      <c r="E287" s="85" t="s">
        <v>1734</v>
      </c>
      <c r="F287" s="85" t="s">
        <v>3</v>
      </c>
      <c r="G287" s="85">
        <v>1700797</v>
      </c>
      <c r="H287" s="89"/>
      <c r="I287" s="285" t="s">
        <v>720</v>
      </c>
      <c r="J287" s="89"/>
      <c r="K287" s="89"/>
      <c r="L287" s="89"/>
      <c r="M287" s="89"/>
      <c r="N287" s="286">
        <v>0</v>
      </c>
      <c r="O287" s="286">
        <v>1277</v>
      </c>
      <c r="P287" s="89" t="s">
        <v>674</v>
      </c>
    </row>
    <row r="288" spans="1:16" ht="38.25">
      <c r="A288" s="283" t="s">
        <v>567</v>
      </c>
      <c r="B288" s="89"/>
      <c r="C288" s="284" t="s">
        <v>617</v>
      </c>
      <c r="D288" s="84">
        <v>43472</v>
      </c>
      <c r="E288" s="85" t="s">
        <v>1735</v>
      </c>
      <c r="F288" s="85" t="s">
        <v>3</v>
      </c>
      <c r="G288" s="85">
        <v>1700808</v>
      </c>
      <c r="H288" s="89"/>
      <c r="I288" s="285" t="s">
        <v>3435</v>
      </c>
      <c r="J288" s="89"/>
      <c r="K288" s="89"/>
      <c r="L288" s="89"/>
      <c r="M288" s="89"/>
      <c r="N288" s="286">
        <v>0</v>
      </c>
      <c r="O288" s="286">
        <v>7101.41</v>
      </c>
      <c r="P288" s="89" t="s">
        <v>674</v>
      </c>
    </row>
    <row r="289" spans="1:16" ht="51">
      <c r="A289" s="283">
        <v>46</v>
      </c>
      <c r="B289" s="89"/>
      <c r="C289" s="284" t="s">
        <v>50</v>
      </c>
      <c r="D289" s="84">
        <v>43472</v>
      </c>
      <c r="E289" s="85" t="s">
        <v>1736</v>
      </c>
      <c r="F289" s="85" t="s">
        <v>3</v>
      </c>
      <c r="G289" s="85">
        <v>1700826</v>
      </c>
      <c r="H289" s="89"/>
      <c r="I289" s="285" t="s">
        <v>3436</v>
      </c>
      <c r="J289" s="89"/>
      <c r="K289" s="89"/>
      <c r="L289" s="89"/>
      <c r="M289" s="89"/>
      <c r="N289" s="286">
        <v>0</v>
      </c>
      <c r="O289" s="286">
        <v>1324.75</v>
      </c>
      <c r="P289" s="89" t="s">
        <v>674</v>
      </c>
    </row>
    <row r="290" spans="1:16" ht="51">
      <c r="A290" s="283">
        <v>46</v>
      </c>
      <c r="B290" s="89"/>
      <c r="C290" s="284" t="s">
        <v>50</v>
      </c>
      <c r="D290" s="84">
        <v>43472</v>
      </c>
      <c r="E290" s="85" t="s">
        <v>1737</v>
      </c>
      <c r="F290" s="85" t="s">
        <v>3</v>
      </c>
      <c r="G290" s="85">
        <v>1700833</v>
      </c>
      <c r="H290" s="89"/>
      <c r="I290" s="285" t="s">
        <v>3437</v>
      </c>
      <c r="J290" s="89"/>
      <c r="K290" s="89"/>
      <c r="L290" s="89"/>
      <c r="M290" s="89"/>
      <c r="N290" s="286">
        <v>0</v>
      </c>
      <c r="O290" s="286">
        <v>1324.75</v>
      </c>
      <c r="P290" s="89" t="s">
        <v>674</v>
      </c>
    </row>
    <row r="291" spans="1:16" ht="51">
      <c r="A291" s="283">
        <v>46</v>
      </c>
      <c r="B291" s="89"/>
      <c r="C291" s="284" t="s">
        <v>50</v>
      </c>
      <c r="D291" s="84">
        <v>43472</v>
      </c>
      <c r="E291" s="85" t="s">
        <v>1738</v>
      </c>
      <c r="F291" s="85" t="s">
        <v>3</v>
      </c>
      <c r="G291" s="85">
        <v>1700837</v>
      </c>
      <c r="H291" s="89"/>
      <c r="I291" s="285" t="s">
        <v>3438</v>
      </c>
      <c r="J291" s="89"/>
      <c r="K291" s="89"/>
      <c r="L291" s="89"/>
      <c r="M291" s="89"/>
      <c r="N291" s="286">
        <v>0</v>
      </c>
      <c r="O291" s="286">
        <v>1655.94</v>
      </c>
      <c r="P291" s="89" t="s">
        <v>674</v>
      </c>
    </row>
    <row r="292" spans="1:16" ht="51">
      <c r="A292" s="283">
        <v>46</v>
      </c>
      <c r="B292" s="89"/>
      <c r="C292" s="284" t="s">
        <v>50</v>
      </c>
      <c r="D292" s="84">
        <v>43472</v>
      </c>
      <c r="E292" s="85" t="s">
        <v>1739</v>
      </c>
      <c r="F292" s="85" t="s">
        <v>3</v>
      </c>
      <c r="G292" s="85">
        <v>1700839</v>
      </c>
      <c r="H292" s="89"/>
      <c r="I292" s="285" t="s">
        <v>3439</v>
      </c>
      <c r="J292" s="89"/>
      <c r="K292" s="89"/>
      <c r="L292" s="89"/>
      <c r="M292" s="89"/>
      <c r="N292" s="286">
        <v>0</v>
      </c>
      <c r="O292" s="286">
        <v>1324.75</v>
      </c>
      <c r="P292" s="89" t="s">
        <v>674</v>
      </c>
    </row>
    <row r="293" spans="1:16" ht="51">
      <c r="A293" s="283">
        <v>46</v>
      </c>
      <c r="B293" s="89"/>
      <c r="C293" s="284" t="s">
        <v>50</v>
      </c>
      <c r="D293" s="84">
        <v>43472</v>
      </c>
      <c r="E293" s="85" t="s">
        <v>1740</v>
      </c>
      <c r="F293" s="85" t="s">
        <v>3</v>
      </c>
      <c r="G293" s="85">
        <v>1700841</v>
      </c>
      <c r="H293" s="89"/>
      <c r="I293" s="285" t="s">
        <v>3440</v>
      </c>
      <c r="J293" s="89"/>
      <c r="K293" s="89"/>
      <c r="L293" s="89"/>
      <c r="M293" s="89"/>
      <c r="N293" s="286">
        <v>0</v>
      </c>
      <c r="O293" s="286">
        <v>1324.75</v>
      </c>
      <c r="P293" s="89" t="s">
        <v>674</v>
      </c>
    </row>
    <row r="294" spans="1:16" ht="63.75">
      <c r="A294" s="283">
        <v>592</v>
      </c>
      <c r="B294" s="89"/>
      <c r="C294" s="284" t="s">
        <v>649</v>
      </c>
      <c r="D294" s="84">
        <v>43472</v>
      </c>
      <c r="E294" s="85" t="s">
        <v>1741</v>
      </c>
      <c r="F294" s="85" t="s">
        <v>3</v>
      </c>
      <c r="G294" s="85">
        <v>1700861</v>
      </c>
      <c r="H294" s="89"/>
      <c r="I294" s="285" t="s">
        <v>3441</v>
      </c>
      <c r="J294" s="89"/>
      <c r="K294" s="89"/>
      <c r="L294" s="89"/>
      <c r="M294" s="89"/>
      <c r="N294" s="286">
        <v>0</v>
      </c>
      <c r="O294" s="286">
        <v>54071.11</v>
      </c>
      <c r="P294" s="89" t="s">
        <v>674</v>
      </c>
    </row>
    <row r="295" spans="1:16" ht="51">
      <c r="A295" s="283" t="s">
        <v>567</v>
      </c>
      <c r="B295" s="89"/>
      <c r="C295" s="284" t="s">
        <v>617</v>
      </c>
      <c r="D295" s="84">
        <v>43472</v>
      </c>
      <c r="E295" s="85" t="s">
        <v>1742</v>
      </c>
      <c r="F295" s="85" t="s">
        <v>3</v>
      </c>
      <c r="G295" s="85">
        <v>1700901</v>
      </c>
      <c r="H295" s="89"/>
      <c r="I295" s="285" t="s">
        <v>3442</v>
      </c>
      <c r="J295" s="89"/>
      <c r="K295" s="89"/>
      <c r="L295" s="89"/>
      <c r="M295" s="89"/>
      <c r="N295" s="286">
        <v>0</v>
      </c>
      <c r="O295" s="286">
        <v>548.45000000000005</v>
      </c>
      <c r="P295" s="89" t="s">
        <v>674</v>
      </c>
    </row>
    <row r="296" spans="1:16" ht="51">
      <c r="A296" s="283">
        <v>20</v>
      </c>
      <c r="B296" s="89"/>
      <c r="C296" s="284" t="s">
        <v>46</v>
      </c>
      <c r="D296" s="84">
        <v>43472</v>
      </c>
      <c r="E296" s="85" t="s">
        <v>1743</v>
      </c>
      <c r="F296" s="85" t="s">
        <v>3</v>
      </c>
      <c r="G296" s="85">
        <v>1700909</v>
      </c>
      <c r="H296" s="89"/>
      <c r="I296" s="285" t="s">
        <v>3443</v>
      </c>
      <c r="J296" s="89"/>
      <c r="K296" s="89"/>
      <c r="L296" s="89"/>
      <c r="M296" s="89"/>
      <c r="N296" s="286">
        <v>0</v>
      </c>
      <c r="O296" s="286">
        <v>360.8</v>
      </c>
      <c r="P296" s="89" t="s">
        <v>674</v>
      </c>
    </row>
    <row r="297" spans="1:16" ht="63.75">
      <c r="A297" s="283">
        <v>20</v>
      </c>
      <c r="B297" s="89"/>
      <c r="C297" s="284" t="s">
        <v>46</v>
      </c>
      <c r="D297" s="84">
        <v>43472</v>
      </c>
      <c r="E297" s="85" t="s">
        <v>1744</v>
      </c>
      <c r="F297" s="85" t="s">
        <v>3</v>
      </c>
      <c r="G297" s="85">
        <v>1700912</v>
      </c>
      <c r="H297" s="89"/>
      <c r="I297" s="285" t="s">
        <v>3444</v>
      </c>
      <c r="J297" s="89"/>
      <c r="K297" s="89"/>
      <c r="L297" s="89"/>
      <c r="M297" s="89"/>
      <c r="N297" s="286">
        <v>0</v>
      </c>
      <c r="O297" s="286">
        <v>466.91</v>
      </c>
      <c r="P297" s="89" t="s">
        <v>674</v>
      </c>
    </row>
    <row r="298" spans="1:16" ht="63.75">
      <c r="A298" s="283" t="s">
        <v>567</v>
      </c>
      <c r="B298" s="89"/>
      <c r="C298" s="284" t="s">
        <v>617</v>
      </c>
      <c r="D298" s="84">
        <v>43472</v>
      </c>
      <c r="E298" s="85" t="s">
        <v>1745</v>
      </c>
      <c r="F298" s="85" t="s">
        <v>3</v>
      </c>
      <c r="G298" s="85">
        <v>1700930</v>
      </c>
      <c r="H298" s="89"/>
      <c r="I298" s="285" t="s">
        <v>3445</v>
      </c>
      <c r="J298" s="89"/>
      <c r="K298" s="89"/>
      <c r="L298" s="89"/>
      <c r="M298" s="89"/>
      <c r="N298" s="286">
        <v>0</v>
      </c>
      <c r="O298" s="286">
        <v>482.40000000000003</v>
      </c>
      <c r="P298" s="89" t="s">
        <v>674</v>
      </c>
    </row>
    <row r="299" spans="1:16" ht="51">
      <c r="A299" s="283" t="s">
        <v>567</v>
      </c>
      <c r="B299" s="89"/>
      <c r="C299" s="284" t="s">
        <v>617</v>
      </c>
      <c r="D299" s="84">
        <v>43472</v>
      </c>
      <c r="E299" s="85" t="s">
        <v>1746</v>
      </c>
      <c r="F299" s="85" t="s">
        <v>3</v>
      </c>
      <c r="G299" s="85">
        <v>1700946</v>
      </c>
      <c r="H299" s="89"/>
      <c r="I299" s="285" t="s">
        <v>3446</v>
      </c>
      <c r="J299" s="89"/>
      <c r="K299" s="89"/>
      <c r="L299" s="89"/>
      <c r="M299" s="89"/>
      <c r="N299" s="286">
        <v>0</v>
      </c>
      <c r="O299" s="286">
        <v>1716.65</v>
      </c>
      <c r="P299" s="89" t="s">
        <v>674</v>
      </c>
    </row>
    <row r="300" spans="1:16" ht="51">
      <c r="A300" s="283">
        <v>132</v>
      </c>
      <c r="B300" s="89"/>
      <c r="C300" s="284" t="s">
        <v>70</v>
      </c>
      <c r="D300" s="84">
        <v>43472</v>
      </c>
      <c r="E300" s="85" t="s">
        <v>1747</v>
      </c>
      <c r="F300" s="85" t="s">
        <v>3</v>
      </c>
      <c r="G300" s="85">
        <v>1700968</v>
      </c>
      <c r="H300" s="89"/>
      <c r="I300" s="285" t="s">
        <v>3447</v>
      </c>
      <c r="J300" s="89"/>
      <c r="K300" s="89"/>
      <c r="L300" s="89"/>
      <c r="M300" s="89"/>
      <c r="N300" s="286">
        <v>0</v>
      </c>
      <c r="O300" s="286">
        <v>50</v>
      </c>
      <c r="P300" s="89" t="s">
        <v>674</v>
      </c>
    </row>
    <row r="301" spans="1:16" ht="51">
      <c r="A301" s="283">
        <v>132</v>
      </c>
      <c r="B301" s="89"/>
      <c r="C301" s="284" t="s">
        <v>70</v>
      </c>
      <c r="D301" s="84">
        <v>43472</v>
      </c>
      <c r="E301" s="85" t="s">
        <v>1748</v>
      </c>
      <c r="F301" s="85" t="s">
        <v>3</v>
      </c>
      <c r="G301" s="85">
        <v>1700971</v>
      </c>
      <c r="H301" s="89"/>
      <c r="I301" s="285" t="s">
        <v>3448</v>
      </c>
      <c r="J301" s="89"/>
      <c r="K301" s="89"/>
      <c r="L301" s="89"/>
      <c r="M301" s="89"/>
      <c r="N301" s="286">
        <v>0</v>
      </c>
      <c r="O301" s="286">
        <v>1000</v>
      </c>
      <c r="P301" s="89" t="s">
        <v>674</v>
      </c>
    </row>
    <row r="302" spans="1:16" ht="51">
      <c r="A302" s="283" t="s">
        <v>567</v>
      </c>
      <c r="B302" s="89"/>
      <c r="C302" s="284" t="s">
        <v>617</v>
      </c>
      <c r="D302" s="84">
        <v>43472</v>
      </c>
      <c r="E302" s="85" t="s">
        <v>1749</v>
      </c>
      <c r="F302" s="85" t="s">
        <v>3</v>
      </c>
      <c r="G302" s="85">
        <v>1700974</v>
      </c>
      <c r="H302" s="89"/>
      <c r="I302" s="285" t="s">
        <v>3449</v>
      </c>
      <c r="J302" s="89"/>
      <c r="K302" s="89"/>
      <c r="L302" s="89"/>
      <c r="M302" s="89"/>
      <c r="N302" s="286">
        <v>0</v>
      </c>
      <c r="O302" s="286">
        <v>488.98</v>
      </c>
      <c r="P302" s="89" t="s">
        <v>674</v>
      </c>
    </row>
    <row r="303" spans="1:16" ht="51">
      <c r="A303" s="283">
        <v>15</v>
      </c>
      <c r="B303" s="89"/>
      <c r="C303" s="284" t="s">
        <v>44</v>
      </c>
      <c r="D303" s="84">
        <v>43472</v>
      </c>
      <c r="E303" s="85" t="s">
        <v>1750</v>
      </c>
      <c r="F303" s="85" t="s">
        <v>3</v>
      </c>
      <c r="G303" s="85">
        <v>1700975</v>
      </c>
      <c r="H303" s="89"/>
      <c r="I303" s="285" t="s">
        <v>3450</v>
      </c>
      <c r="J303" s="89"/>
      <c r="K303" s="89"/>
      <c r="L303" s="89"/>
      <c r="M303" s="89"/>
      <c r="N303" s="286">
        <v>0</v>
      </c>
      <c r="O303" s="286">
        <v>20000</v>
      </c>
      <c r="P303" s="89" t="s">
        <v>674</v>
      </c>
    </row>
    <row r="304" spans="1:16" ht="51">
      <c r="A304" s="283">
        <v>592</v>
      </c>
      <c r="B304" s="89"/>
      <c r="C304" s="284" t="s">
        <v>649</v>
      </c>
      <c r="D304" s="84">
        <v>43472</v>
      </c>
      <c r="E304" s="85" t="s">
        <v>1751</v>
      </c>
      <c r="F304" s="85" t="s">
        <v>3</v>
      </c>
      <c r="G304" s="85">
        <v>1700976</v>
      </c>
      <c r="H304" s="89"/>
      <c r="I304" s="285" t="s">
        <v>3451</v>
      </c>
      <c r="J304" s="89"/>
      <c r="K304" s="89"/>
      <c r="L304" s="89"/>
      <c r="M304" s="89"/>
      <c r="N304" s="286">
        <v>0</v>
      </c>
      <c r="O304" s="286">
        <v>135.77000000000001</v>
      </c>
      <c r="P304" s="89" t="s">
        <v>674</v>
      </c>
    </row>
    <row r="305" spans="1:16" ht="51">
      <c r="A305" s="283">
        <v>46</v>
      </c>
      <c r="B305" s="89"/>
      <c r="C305" s="284" t="s">
        <v>50</v>
      </c>
      <c r="D305" s="84">
        <v>43472</v>
      </c>
      <c r="E305" s="85" t="s">
        <v>1752</v>
      </c>
      <c r="F305" s="85" t="s">
        <v>3</v>
      </c>
      <c r="G305" s="85">
        <v>1700985</v>
      </c>
      <c r="H305" s="89"/>
      <c r="I305" s="285" t="s">
        <v>3452</v>
      </c>
      <c r="J305" s="89"/>
      <c r="K305" s="89"/>
      <c r="L305" s="89"/>
      <c r="M305" s="89"/>
      <c r="N305" s="286">
        <v>0</v>
      </c>
      <c r="O305" s="286">
        <v>347.5</v>
      </c>
      <c r="P305" s="89" t="s">
        <v>674</v>
      </c>
    </row>
    <row r="306" spans="1:16" ht="51">
      <c r="A306" s="283">
        <v>290</v>
      </c>
      <c r="B306" s="89"/>
      <c r="C306" s="284" t="s">
        <v>130</v>
      </c>
      <c r="D306" s="84">
        <v>43472</v>
      </c>
      <c r="E306" s="85" t="s">
        <v>1753</v>
      </c>
      <c r="F306" s="85" t="s">
        <v>3</v>
      </c>
      <c r="G306" s="85">
        <v>1700986</v>
      </c>
      <c r="H306" s="89"/>
      <c r="I306" s="285" t="s">
        <v>3453</v>
      </c>
      <c r="J306" s="89"/>
      <c r="K306" s="89"/>
      <c r="L306" s="89"/>
      <c r="M306" s="89"/>
      <c r="N306" s="286">
        <v>0</v>
      </c>
      <c r="O306" s="286">
        <v>111.3</v>
      </c>
      <c r="P306" s="89" t="s">
        <v>674</v>
      </c>
    </row>
    <row r="307" spans="1:16" ht="51">
      <c r="A307" s="283">
        <v>20</v>
      </c>
      <c r="B307" s="89"/>
      <c r="C307" s="284" t="s">
        <v>46</v>
      </c>
      <c r="D307" s="84">
        <v>43472</v>
      </c>
      <c r="E307" s="85" t="s">
        <v>1754</v>
      </c>
      <c r="F307" s="85" t="s">
        <v>3</v>
      </c>
      <c r="G307" s="85">
        <v>1701050</v>
      </c>
      <c r="H307" s="89"/>
      <c r="I307" s="285" t="s">
        <v>3454</v>
      </c>
      <c r="J307" s="89"/>
      <c r="K307" s="89"/>
      <c r="L307" s="89"/>
      <c r="M307" s="89"/>
      <c r="N307" s="286">
        <v>0</v>
      </c>
      <c r="O307" s="286">
        <v>62.5</v>
      </c>
      <c r="P307" s="89" t="s">
        <v>674</v>
      </c>
    </row>
    <row r="308" spans="1:16" ht="63.75">
      <c r="A308" s="283">
        <v>340</v>
      </c>
      <c r="B308" s="89"/>
      <c r="C308" s="284" t="s">
        <v>149</v>
      </c>
      <c r="D308" s="84">
        <v>43472</v>
      </c>
      <c r="E308" s="85" t="s">
        <v>1755</v>
      </c>
      <c r="F308" s="85" t="s">
        <v>3</v>
      </c>
      <c r="G308" s="85">
        <v>1700795</v>
      </c>
      <c r="H308" s="89"/>
      <c r="I308" s="285" t="s">
        <v>3455</v>
      </c>
      <c r="J308" s="89"/>
      <c r="K308" s="89"/>
      <c r="L308" s="89"/>
      <c r="M308" s="89"/>
      <c r="N308" s="286">
        <v>0</v>
      </c>
      <c r="O308" s="286">
        <v>3513</v>
      </c>
      <c r="P308" s="89" t="s">
        <v>674</v>
      </c>
    </row>
    <row r="309" spans="1:16" ht="51">
      <c r="A309" s="283">
        <v>86</v>
      </c>
      <c r="B309" s="89"/>
      <c r="C309" s="284" t="s">
        <v>58</v>
      </c>
      <c r="D309" s="84">
        <v>43472</v>
      </c>
      <c r="E309" s="85" t="s">
        <v>1756</v>
      </c>
      <c r="F309" s="85" t="s">
        <v>3</v>
      </c>
      <c r="G309" s="85">
        <v>1700812</v>
      </c>
      <c r="H309" s="89"/>
      <c r="I309" s="285" t="s">
        <v>3456</v>
      </c>
      <c r="J309" s="89"/>
      <c r="K309" s="89"/>
      <c r="L309" s="89"/>
      <c r="M309" s="89"/>
      <c r="N309" s="286">
        <v>0</v>
      </c>
      <c r="O309" s="286">
        <v>23228.39</v>
      </c>
      <c r="P309" s="89" t="s">
        <v>674</v>
      </c>
    </row>
    <row r="310" spans="1:16" ht="51">
      <c r="A310" s="283">
        <v>86</v>
      </c>
      <c r="B310" s="89"/>
      <c r="C310" s="284" t="s">
        <v>58</v>
      </c>
      <c r="D310" s="84">
        <v>43472</v>
      </c>
      <c r="E310" s="85" t="s">
        <v>1757</v>
      </c>
      <c r="F310" s="85" t="s">
        <v>3</v>
      </c>
      <c r="G310" s="85">
        <v>1700814</v>
      </c>
      <c r="H310" s="89"/>
      <c r="I310" s="285" t="s">
        <v>3457</v>
      </c>
      <c r="J310" s="89"/>
      <c r="K310" s="89"/>
      <c r="L310" s="89"/>
      <c r="M310" s="89"/>
      <c r="N310" s="286">
        <v>0</v>
      </c>
      <c r="O310" s="286">
        <v>3167</v>
      </c>
      <c r="P310" s="89" t="s">
        <v>674</v>
      </c>
    </row>
    <row r="311" spans="1:16" ht="51">
      <c r="A311" s="283">
        <v>86</v>
      </c>
      <c r="B311" s="89"/>
      <c r="C311" s="284" t="s">
        <v>58</v>
      </c>
      <c r="D311" s="84">
        <v>43472</v>
      </c>
      <c r="E311" s="85" t="s">
        <v>1758</v>
      </c>
      <c r="F311" s="85" t="s">
        <v>3</v>
      </c>
      <c r="G311" s="85">
        <v>1700815</v>
      </c>
      <c r="H311" s="89"/>
      <c r="I311" s="285" t="s">
        <v>3458</v>
      </c>
      <c r="J311" s="89"/>
      <c r="K311" s="89"/>
      <c r="L311" s="89"/>
      <c r="M311" s="89"/>
      <c r="N311" s="286">
        <v>0</v>
      </c>
      <c r="O311" s="286">
        <v>1000</v>
      </c>
      <c r="P311" s="89" t="s">
        <v>674</v>
      </c>
    </row>
    <row r="312" spans="1:16" ht="51">
      <c r="A312" s="283">
        <v>86</v>
      </c>
      <c r="B312" s="89"/>
      <c r="C312" s="284" t="s">
        <v>58</v>
      </c>
      <c r="D312" s="84">
        <v>43472</v>
      </c>
      <c r="E312" s="85" t="s">
        <v>1759</v>
      </c>
      <c r="F312" s="85" t="s">
        <v>3</v>
      </c>
      <c r="G312" s="85">
        <v>1700818</v>
      </c>
      <c r="H312" s="89"/>
      <c r="I312" s="285" t="s">
        <v>3459</v>
      </c>
      <c r="J312" s="89"/>
      <c r="K312" s="89"/>
      <c r="L312" s="89"/>
      <c r="M312" s="89"/>
      <c r="N312" s="286">
        <v>0</v>
      </c>
      <c r="O312" s="286">
        <v>1854</v>
      </c>
      <c r="P312" s="89" t="s">
        <v>674</v>
      </c>
    </row>
    <row r="313" spans="1:16" ht="51">
      <c r="A313" s="283">
        <v>86</v>
      </c>
      <c r="B313" s="89"/>
      <c r="C313" s="284" t="s">
        <v>58</v>
      </c>
      <c r="D313" s="84">
        <v>43472</v>
      </c>
      <c r="E313" s="85" t="s">
        <v>1760</v>
      </c>
      <c r="F313" s="85" t="s">
        <v>3</v>
      </c>
      <c r="G313" s="85">
        <v>1700820</v>
      </c>
      <c r="H313" s="89"/>
      <c r="I313" s="285" t="s">
        <v>3460</v>
      </c>
      <c r="J313" s="89"/>
      <c r="K313" s="89"/>
      <c r="L313" s="89"/>
      <c r="M313" s="89"/>
      <c r="N313" s="286">
        <v>0</v>
      </c>
      <c r="O313" s="286">
        <v>1025</v>
      </c>
      <c r="P313" s="89" t="s">
        <v>674</v>
      </c>
    </row>
    <row r="314" spans="1:16" ht="51">
      <c r="A314" s="283">
        <v>86</v>
      </c>
      <c r="B314" s="89"/>
      <c r="C314" s="284" t="s">
        <v>58</v>
      </c>
      <c r="D314" s="84">
        <v>43472</v>
      </c>
      <c r="E314" s="85" t="s">
        <v>1761</v>
      </c>
      <c r="F314" s="85" t="s">
        <v>3</v>
      </c>
      <c r="G314" s="85">
        <v>1700821</v>
      </c>
      <c r="H314" s="89"/>
      <c r="I314" s="285" t="s">
        <v>3461</v>
      </c>
      <c r="J314" s="89"/>
      <c r="K314" s="89"/>
      <c r="L314" s="89"/>
      <c r="M314" s="89"/>
      <c r="N314" s="286">
        <v>0</v>
      </c>
      <c r="O314" s="286">
        <v>500</v>
      </c>
      <c r="P314" s="89" t="s">
        <v>674</v>
      </c>
    </row>
    <row r="315" spans="1:16" ht="51">
      <c r="A315" s="283">
        <v>86</v>
      </c>
      <c r="B315" s="89"/>
      <c r="C315" s="284" t="s">
        <v>58</v>
      </c>
      <c r="D315" s="84">
        <v>43472</v>
      </c>
      <c r="E315" s="85" t="s">
        <v>1762</v>
      </c>
      <c r="F315" s="85" t="s">
        <v>3</v>
      </c>
      <c r="G315" s="85">
        <v>1700822</v>
      </c>
      <c r="H315" s="89"/>
      <c r="I315" s="285" t="s">
        <v>3462</v>
      </c>
      <c r="J315" s="89"/>
      <c r="K315" s="89"/>
      <c r="L315" s="89"/>
      <c r="M315" s="89"/>
      <c r="N315" s="286">
        <v>0</v>
      </c>
      <c r="O315" s="286">
        <v>30000</v>
      </c>
      <c r="P315" s="89" t="s">
        <v>674</v>
      </c>
    </row>
    <row r="316" spans="1:16" ht="51">
      <c r="A316" s="283">
        <v>86</v>
      </c>
      <c r="B316" s="89"/>
      <c r="C316" s="284" t="s">
        <v>58</v>
      </c>
      <c r="D316" s="84">
        <v>43472</v>
      </c>
      <c r="E316" s="85" t="s">
        <v>1763</v>
      </c>
      <c r="F316" s="85" t="s">
        <v>3</v>
      </c>
      <c r="G316" s="85">
        <v>1700824</v>
      </c>
      <c r="H316" s="89"/>
      <c r="I316" s="285" t="s">
        <v>3463</v>
      </c>
      <c r="J316" s="89"/>
      <c r="K316" s="89"/>
      <c r="L316" s="89"/>
      <c r="M316" s="89"/>
      <c r="N316" s="286">
        <v>0</v>
      </c>
      <c r="O316" s="286">
        <v>55</v>
      </c>
      <c r="P316" s="89" t="s">
        <v>674</v>
      </c>
    </row>
    <row r="317" spans="1:16" ht="51">
      <c r="A317" s="283">
        <v>163</v>
      </c>
      <c r="B317" s="89"/>
      <c r="C317" s="284" t="s">
        <v>90</v>
      </c>
      <c r="D317" s="84">
        <v>43472</v>
      </c>
      <c r="E317" s="85" t="s">
        <v>1764</v>
      </c>
      <c r="F317" s="85" t="s">
        <v>3</v>
      </c>
      <c r="G317" s="85">
        <v>1700840</v>
      </c>
      <c r="H317" s="89"/>
      <c r="I317" s="285" t="s">
        <v>3464</v>
      </c>
      <c r="J317" s="89"/>
      <c r="K317" s="89"/>
      <c r="L317" s="89"/>
      <c r="M317" s="89"/>
      <c r="N317" s="286">
        <v>0</v>
      </c>
      <c r="O317" s="286">
        <v>589.76</v>
      </c>
      <c r="P317" s="89" t="s">
        <v>674</v>
      </c>
    </row>
    <row r="318" spans="1:16" ht="51">
      <c r="A318" s="283">
        <v>163</v>
      </c>
      <c r="B318" s="89"/>
      <c r="C318" s="284" t="s">
        <v>90</v>
      </c>
      <c r="D318" s="84">
        <v>43472</v>
      </c>
      <c r="E318" s="85" t="s">
        <v>1765</v>
      </c>
      <c r="F318" s="85" t="s">
        <v>3</v>
      </c>
      <c r="G318" s="85">
        <v>1700842</v>
      </c>
      <c r="H318" s="89"/>
      <c r="I318" s="285" t="s">
        <v>3465</v>
      </c>
      <c r="J318" s="89"/>
      <c r="K318" s="89"/>
      <c r="L318" s="89"/>
      <c r="M318" s="89"/>
      <c r="N318" s="286">
        <v>0</v>
      </c>
      <c r="O318" s="286">
        <v>0.57999999999999996</v>
      </c>
      <c r="P318" s="89" t="s">
        <v>674</v>
      </c>
    </row>
    <row r="319" spans="1:16" ht="38.25">
      <c r="A319" s="283">
        <v>20</v>
      </c>
      <c r="B319" s="89"/>
      <c r="C319" s="284" t="s">
        <v>46</v>
      </c>
      <c r="D319" s="84">
        <v>43472</v>
      </c>
      <c r="E319" s="85" t="s">
        <v>1766</v>
      </c>
      <c r="F319" s="85" t="s">
        <v>3</v>
      </c>
      <c r="G319" s="85">
        <v>1700793</v>
      </c>
      <c r="H319" s="89"/>
      <c r="I319" s="285" t="s">
        <v>3466</v>
      </c>
      <c r="J319" s="89"/>
      <c r="K319" s="89"/>
      <c r="L319" s="89"/>
      <c r="M319" s="89"/>
      <c r="N319" s="286">
        <v>0</v>
      </c>
      <c r="O319" s="286">
        <v>268</v>
      </c>
      <c r="P319" s="89" t="s">
        <v>674</v>
      </c>
    </row>
    <row r="320" spans="1:16" ht="51">
      <c r="A320" s="283">
        <v>46</v>
      </c>
      <c r="B320" s="89"/>
      <c r="C320" s="284" t="s">
        <v>50</v>
      </c>
      <c r="D320" s="84">
        <v>43472</v>
      </c>
      <c r="E320" s="85" t="s">
        <v>1767</v>
      </c>
      <c r="F320" s="85" t="s">
        <v>3</v>
      </c>
      <c r="G320" s="85">
        <v>1700790</v>
      </c>
      <c r="H320" s="89"/>
      <c r="I320" s="285" t="s">
        <v>3467</v>
      </c>
      <c r="J320" s="89"/>
      <c r="K320" s="89"/>
      <c r="L320" s="89"/>
      <c r="M320" s="89"/>
      <c r="N320" s="286">
        <v>0</v>
      </c>
      <c r="O320" s="286">
        <v>165.6</v>
      </c>
      <c r="P320" s="89" t="s">
        <v>674</v>
      </c>
    </row>
    <row r="321" spans="1:16" ht="38.25">
      <c r="A321" s="283" t="s">
        <v>567</v>
      </c>
      <c r="B321" s="89"/>
      <c r="C321" s="284" t="s">
        <v>617</v>
      </c>
      <c r="D321" s="84">
        <v>43472</v>
      </c>
      <c r="E321" s="85" t="s">
        <v>1768</v>
      </c>
      <c r="F321" s="85" t="s">
        <v>3</v>
      </c>
      <c r="G321" s="85">
        <v>1700786</v>
      </c>
      <c r="H321" s="89"/>
      <c r="I321" s="285" t="s">
        <v>3468</v>
      </c>
      <c r="J321" s="89"/>
      <c r="K321" s="89"/>
      <c r="L321" s="89"/>
      <c r="M321" s="89"/>
      <c r="N321" s="286">
        <v>0</v>
      </c>
      <c r="O321" s="286">
        <v>400</v>
      </c>
      <c r="P321" s="89" t="s">
        <v>674</v>
      </c>
    </row>
    <row r="322" spans="1:16" ht="51">
      <c r="A322" s="283">
        <v>20</v>
      </c>
      <c r="B322" s="89"/>
      <c r="C322" s="284" t="s">
        <v>46</v>
      </c>
      <c r="D322" s="84">
        <v>43472</v>
      </c>
      <c r="E322" s="85" t="s">
        <v>1769</v>
      </c>
      <c r="F322" s="85" t="s">
        <v>3</v>
      </c>
      <c r="G322" s="85">
        <v>1700776</v>
      </c>
      <c r="H322" s="89"/>
      <c r="I322" s="285" t="s">
        <v>3469</v>
      </c>
      <c r="J322" s="89"/>
      <c r="K322" s="89"/>
      <c r="L322" s="89"/>
      <c r="M322" s="89"/>
      <c r="N322" s="286">
        <v>0</v>
      </c>
      <c r="O322" s="286">
        <v>64.33</v>
      </c>
      <c r="P322" s="89" t="s">
        <v>674</v>
      </c>
    </row>
    <row r="323" spans="1:16" ht="51">
      <c r="A323" s="283" t="s">
        <v>567</v>
      </c>
      <c r="B323" s="89"/>
      <c r="C323" s="284" t="s">
        <v>617</v>
      </c>
      <c r="D323" s="84">
        <v>43472</v>
      </c>
      <c r="E323" s="85" t="s">
        <v>1770</v>
      </c>
      <c r="F323" s="85" t="s">
        <v>3</v>
      </c>
      <c r="G323" s="85">
        <v>1700775</v>
      </c>
      <c r="H323" s="89"/>
      <c r="I323" s="285" t="s">
        <v>3470</v>
      </c>
      <c r="J323" s="89"/>
      <c r="K323" s="89"/>
      <c r="L323" s="89"/>
      <c r="M323" s="89"/>
      <c r="N323" s="286">
        <v>0</v>
      </c>
      <c r="O323" s="286">
        <v>288.99</v>
      </c>
      <c r="P323" s="89" t="s">
        <v>674</v>
      </c>
    </row>
    <row r="324" spans="1:16" ht="51">
      <c r="A324" s="283">
        <v>592</v>
      </c>
      <c r="B324" s="89"/>
      <c r="C324" s="284" t="s">
        <v>649</v>
      </c>
      <c r="D324" s="84">
        <v>43472</v>
      </c>
      <c r="E324" s="85" t="s">
        <v>1771</v>
      </c>
      <c r="F324" s="85" t="s">
        <v>3</v>
      </c>
      <c r="G324" s="85">
        <v>1700871</v>
      </c>
      <c r="H324" s="89"/>
      <c r="I324" s="285" t="s">
        <v>3471</v>
      </c>
      <c r="J324" s="89"/>
      <c r="K324" s="89"/>
      <c r="L324" s="89"/>
      <c r="M324" s="89"/>
      <c r="N324" s="286">
        <v>0</v>
      </c>
      <c r="O324" s="286">
        <v>88806.8</v>
      </c>
      <c r="P324" s="89" t="s">
        <v>674</v>
      </c>
    </row>
    <row r="325" spans="1:16" ht="51">
      <c r="A325" s="283">
        <v>592</v>
      </c>
      <c r="B325" s="89"/>
      <c r="C325" s="284" t="s">
        <v>649</v>
      </c>
      <c r="D325" s="84">
        <v>43472</v>
      </c>
      <c r="E325" s="85" t="s">
        <v>1772</v>
      </c>
      <c r="F325" s="85" t="s">
        <v>3</v>
      </c>
      <c r="G325" s="85">
        <v>1700869</v>
      </c>
      <c r="H325" s="89"/>
      <c r="I325" s="285" t="s">
        <v>3472</v>
      </c>
      <c r="J325" s="89"/>
      <c r="K325" s="89"/>
      <c r="L325" s="89"/>
      <c r="M325" s="89"/>
      <c r="N325" s="286">
        <v>0</v>
      </c>
      <c r="O325" s="286">
        <v>22563</v>
      </c>
      <c r="P325" s="89" t="s">
        <v>674</v>
      </c>
    </row>
    <row r="326" spans="1:16" ht="63.75">
      <c r="A326" s="283">
        <v>25</v>
      </c>
      <c r="B326" s="89"/>
      <c r="C326" s="284" t="s">
        <v>47</v>
      </c>
      <c r="D326" s="84">
        <v>43472</v>
      </c>
      <c r="E326" s="85" t="s">
        <v>1773</v>
      </c>
      <c r="F326" s="85" t="s">
        <v>3</v>
      </c>
      <c r="G326" s="85">
        <v>1700863</v>
      </c>
      <c r="H326" s="89"/>
      <c r="I326" s="285" t="s">
        <v>3473</v>
      </c>
      <c r="J326" s="89"/>
      <c r="K326" s="89"/>
      <c r="L326" s="89"/>
      <c r="M326" s="89"/>
      <c r="N326" s="286">
        <v>0</v>
      </c>
      <c r="O326" s="286">
        <v>2629614.61</v>
      </c>
      <c r="P326" s="89" t="s">
        <v>674</v>
      </c>
    </row>
    <row r="327" spans="1:16" ht="51">
      <c r="A327" s="283">
        <v>342</v>
      </c>
      <c r="B327" s="89"/>
      <c r="C327" s="284" t="s">
        <v>150</v>
      </c>
      <c r="D327" s="84">
        <v>43472</v>
      </c>
      <c r="E327" s="85" t="s">
        <v>1774</v>
      </c>
      <c r="F327" s="85" t="s">
        <v>3</v>
      </c>
      <c r="G327" s="85">
        <v>1700854</v>
      </c>
      <c r="H327" s="89"/>
      <c r="I327" s="285" t="s">
        <v>3474</v>
      </c>
      <c r="J327" s="89"/>
      <c r="K327" s="89"/>
      <c r="L327" s="89"/>
      <c r="M327" s="89"/>
      <c r="N327" s="286">
        <v>0</v>
      </c>
      <c r="O327" s="286">
        <v>90</v>
      </c>
      <c r="P327" s="89" t="s">
        <v>674</v>
      </c>
    </row>
    <row r="328" spans="1:16" ht="51">
      <c r="A328" s="283">
        <v>15</v>
      </c>
      <c r="B328" s="89"/>
      <c r="C328" s="284" t="s">
        <v>44</v>
      </c>
      <c r="D328" s="84">
        <v>43472</v>
      </c>
      <c r="E328" s="85" t="s">
        <v>1775</v>
      </c>
      <c r="F328" s="85" t="s">
        <v>3</v>
      </c>
      <c r="G328" s="85">
        <v>1700849</v>
      </c>
      <c r="H328" s="89"/>
      <c r="I328" s="285" t="s">
        <v>3475</v>
      </c>
      <c r="J328" s="89"/>
      <c r="K328" s="89"/>
      <c r="L328" s="89"/>
      <c r="M328" s="89"/>
      <c r="N328" s="286">
        <v>0</v>
      </c>
      <c r="O328" s="286">
        <v>8660.9600000000009</v>
      </c>
      <c r="P328" s="89" t="s">
        <v>674</v>
      </c>
    </row>
    <row r="329" spans="1:16" ht="63.75">
      <c r="A329" s="283">
        <v>87</v>
      </c>
      <c r="B329" s="89"/>
      <c r="C329" s="284" t="s">
        <v>59</v>
      </c>
      <c r="D329" s="84">
        <v>43472</v>
      </c>
      <c r="E329" s="85" t="s">
        <v>1776</v>
      </c>
      <c r="F329" s="85" t="s">
        <v>3</v>
      </c>
      <c r="G329" s="85">
        <v>1700848</v>
      </c>
      <c r="H329" s="89"/>
      <c r="I329" s="285" t="s">
        <v>3476</v>
      </c>
      <c r="J329" s="89"/>
      <c r="K329" s="89"/>
      <c r="L329" s="89"/>
      <c r="M329" s="89"/>
      <c r="N329" s="286">
        <v>0</v>
      </c>
      <c r="O329" s="286">
        <v>1193.7</v>
      </c>
      <c r="P329" s="89" t="s">
        <v>674</v>
      </c>
    </row>
    <row r="330" spans="1:16" ht="63.75">
      <c r="A330" s="283">
        <v>222</v>
      </c>
      <c r="B330" s="89"/>
      <c r="C330" s="284" t="s">
        <v>105</v>
      </c>
      <c r="D330" s="84">
        <v>43472</v>
      </c>
      <c r="E330" s="85" t="s">
        <v>1777</v>
      </c>
      <c r="F330" s="85" t="s">
        <v>6</v>
      </c>
      <c r="G330" s="85">
        <v>944274</v>
      </c>
      <c r="H330" s="89"/>
      <c r="I330" s="285" t="s">
        <v>3477</v>
      </c>
      <c r="J330" s="89"/>
      <c r="K330" s="89"/>
      <c r="L330" s="89"/>
      <c r="M330" s="89"/>
      <c r="N330" s="286">
        <v>0</v>
      </c>
      <c r="O330" s="286">
        <v>34300</v>
      </c>
      <c r="P330" s="89" t="s">
        <v>674</v>
      </c>
    </row>
    <row r="331" spans="1:16" ht="51">
      <c r="A331" s="283">
        <v>222</v>
      </c>
      <c r="B331" s="89"/>
      <c r="C331" s="284" t="s">
        <v>105</v>
      </c>
      <c r="D331" s="84">
        <v>43472</v>
      </c>
      <c r="E331" s="85" t="s">
        <v>1778</v>
      </c>
      <c r="F331" s="85" t="s">
        <v>11</v>
      </c>
      <c r="G331" s="85">
        <v>944274</v>
      </c>
      <c r="H331" s="89"/>
      <c r="I331" s="285" t="s">
        <v>3478</v>
      </c>
      <c r="J331" s="89"/>
      <c r="K331" s="89"/>
      <c r="L331" s="89"/>
      <c r="M331" s="89"/>
      <c r="N331" s="286">
        <v>50</v>
      </c>
      <c r="O331" s="286">
        <v>0</v>
      </c>
      <c r="P331" s="89" t="s">
        <v>674</v>
      </c>
    </row>
    <row r="332" spans="1:16" ht="63.75">
      <c r="A332" s="283">
        <v>25</v>
      </c>
      <c r="B332" s="89"/>
      <c r="C332" s="284" t="s">
        <v>47</v>
      </c>
      <c r="D332" s="84">
        <v>43472</v>
      </c>
      <c r="E332" s="85" t="s">
        <v>1779</v>
      </c>
      <c r="F332" s="85" t="s">
        <v>6</v>
      </c>
      <c r="G332" s="85">
        <v>1067458</v>
      </c>
      <c r="H332" s="89"/>
      <c r="I332" s="285" t="s">
        <v>3479</v>
      </c>
      <c r="J332" s="89"/>
      <c r="K332" s="89"/>
      <c r="L332" s="89"/>
      <c r="M332" s="89"/>
      <c r="N332" s="286">
        <v>0</v>
      </c>
      <c r="O332" s="286">
        <v>0.2</v>
      </c>
      <c r="P332" s="89" t="s">
        <v>674</v>
      </c>
    </row>
    <row r="333" spans="1:16" ht="63.75">
      <c r="A333" s="283" t="s">
        <v>559</v>
      </c>
      <c r="B333" s="89"/>
      <c r="C333" s="284" t="s">
        <v>798</v>
      </c>
      <c r="D333" s="84">
        <v>43472</v>
      </c>
      <c r="E333" s="85" t="s">
        <v>1780</v>
      </c>
      <c r="F333" s="85" t="s">
        <v>11</v>
      </c>
      <c r="G333" s="85">
        <v>11690</v>
      </c>
      <c r="H333" s="89"/>
      <c r="I333" s="285" t="s">
        <v>3480</v>
      </c>
      <c r="J333" s="89"/>
      <c r="K333" s="89"/>
      <c r="L333" s="89"/>
      <c r="M333" s="89"/>
      <c r="N333" s="286">
        <v>14075</v>
      </c>
      <c r="O333" s="286">
        <v>0</v>
      </c>
      <c r="P333" s="89" t="s">
        <v>674</v>
      </c>
    </row>
    <row r="334" spans="1:16" ht="63.75">
      <c r="A334" s="283" t="s">
        <v>559</v>
      </c>
      <c r="B334" s="89"/>
      <c r="C334" s="284" t="s">
        <v>798</v>
      </c>
      <c r="D334" s="84">
        <v>43472</v>
      </c>
      <c r="E334" s="85" t="s">
        <v>1781</v>
      </c>
      <c r="F334" s="85" t="s">
        <v>11</v>
      </c>
      <c r="G334" s="85">
        <v>11689</v>
      </c>
      <c r="H334" s="89"/>
      <c r="I334" s="285" t="s">
        <v>3481</v>
      </c>
      <c r="J334" s="89"/>
      <c r="K334" s="89"/>
      <c r="L334" s="89"/>
      <c r="M334" s="89"/>
      <c r="N334" s="286">
        <v>24029.54</v>
      </c>
      <c r="O334" s="286">
        <v>0</v>
      </c>
      <c r="P334" s="89" t="s">
        <v>674</v>
      </c>
    </row>
    <row r="335" spans="1:16" ht="63.75">
      <c r="A335" s="283">
        <v>10</v>
      </c>
      <c r="B335" s="89"/>
      <c r="C335" s="284" t="s">
        <v>43</v>
      </c>
      <c r="D335" s="84">
        <v>43472</v>
      </c>
      <c r="E335" s="85" t="s">
        <v>1782</v>
      </c>
      <c r="F335" s="85" t="s">
        <v>6</v>
      </c>
      <c r="G335" s="85">
        <v>932755</v>
      </c>
      <c r="H335" s="89"/>
      <c r="I335" s="285" t="s">
        <v>3482</v>
      </c>
      <c r="J335" s="89"/>
      <c r="K335" s="89"/>
      <c r="L335" s="89"/>
      <c r="M335" s="89"/>
      <c r="N335" s="286">
        <v>0</v>
      </c>
      <c r="O335" s="286">
        <v>170837.53</v>
      </c>
      <c r="P335" s="89" t="s">
        <v>674</v>
      </c>
    </row>
    <row r="336" spans="1:16" ht="51">
      <c r="A336" s="283">
        <v>340</v>
      </c>
      <c r="B336" s="89"/>
      <c r="C336" s="284" t="s">
        <v>149</v>
      </c>
      <c r="D336" s="84">
        <v>43472</v>
      </c>
      <c r="E336" s="85" t="s">
        <v>1783</v>
      </c>
      <c r="F336" s="85" t="s">
        <v>6</v>
      </c>
      <c r="G336" s="85">
        <v>932760</v>
      </c>
      <c r="H336" s="89"/>
      <c r="I336" s="285" t="s">
        <v>3483</v>
      </c>
      <c r="J336" s="89"/>
      <c r="K336" s="89"/>
      <c r="L336" s="89"/>
      <c r="M336" s="89"/>
      <c r="N336" s="286">
        <v>0</v>
      </c>
      <c r="O336" s="286">
        <v>9116.94</v>
      </c>
      <c r="P336" s="89" t="s">
        <v>674</v>
      </c>
    </row>
    <row r="337" spans="1:16" ht="63.75">
      <c r="A337" s="283">
        <v>10</v>
      </c>
      <c r="B337" s="89"/>
      <c r="C337" s="284" t="s">
        <v>43</v>
      </c>
      <c r="D337" s="84">
        <v>43472</v>
      </c>
      <c r="E337" s="85" t="s">
        <v>1784</v>
      </c>
      <c r="F337" s="85" t="s">
        <v>6</v>
      </c>
      <c r="G337" s="85">
        <v>932762</v>
      </c>
      <c r="H337" s="89"/>
      <c r="I337" s="285" t="s">
        <v>3484</v>
      </c>
      <c r="J337" s="89"/>
      <c r="K337" s="89"/>
      <c r="L337" s="89"/>
      <c r="M337" s="89"/>
      <c r="N337" s="286">
        <v>0</v>
      </c>
      <c r="O337" s="286">
        <v>89296.62</v>
      </c>
      <c r="P337" s="89" t="s">
        <v>674</v>
      </c>
    </row>
    <row r="338" spans="1:16" ht="63.75">
      <c r="A338" s="283">
        <v>10</v>
      </c>
      <c r="B338" s="89"/>
      <c r="C338" s="284" t="s">
        <v>43</v>
      </c>
      <c r="D338" s="84">
        <v>43472</v>
      </c>
      <c r="E338" s="85" t="s">
        <v>1785</v>
      </c>
      <c r="F338" s="85" t="s">
        <v>15</v>
      </c>
      <c r="G338" s="85">
        <v>932756</v>
      </c>
      <c r="H338" s="89"/>
      <c r="I338" s="285" t="s">
        <v>3485</v>
      </c>
      <c r="J338" s="89"/>
      <c r="K338" s="89"/>
      <c r="L338" s="89"/>
      <c r="M338" s="89"/>
      <c r="N338" s="286">
        <v>50</v>
      </c>
      <c r="O338" s="286">
        <v>0</v>
      </c>
      <c r="P338" s="89" t="s">
        <v>674</v>
      </c>
    </row>
    <row r="339" spans="1:16" ht="51">
      <c r="A339" s="283">
        <v>340</v>
      </c>
      <c r="B339" s="89"/>
      <c r="C339" s="284" t="s">
        <v>149</v>
      </c>
      <c r="D339" s="84">
        <v>43472</v>
      </c>
      <c r="E339" s="85" t="s">
        <v>1786</v>
      </c>
      <c r="F339" s="85" t="s">
        <v>15</v>
      </c>
      <c r="G339" s="85">
        <v>932761</v>
      </c>
      <c r="H339" s="89"/>
      <c r="I339" s="285" t="s">
        <v>3486</v>
      </c>
      <c r="J339" s="89"/>
      <c r="K339" s="89"/>
      <c r="L339" s="89"/>
      <c r="M339" s="89"/>
      <c r="N339" s="286">
        <v>50</v>
      </c>
      <c r="O339" s="286">
        <v>0</v>
      </c>
      <c r="P339" s="89" t="s">
        <v>674</v>
      </c>
    </row>
    <row r="340" spans="1:16" ht="76.5">
      <c r="A340" s="283" t="s">
        <v>559</v>
      </c>
      <c r="B340" s="89"/>
      <c r="C340" s="284" t="s">
        <v>798</v>
      </c>
      <c r="D340" s="84">
        <v>43472</v>
      </c>
      <c r="E340" s="85" t="s">
        <v>1787</v>
      </c>
      <c r="F340" s="85" t="s">
        <v>11</v>
      </c>
      <c r="G340" s="85">
        <v>944285</v>
      </c>
      <c r="H340" s="89"/>
      <c r="I340" s="285" t="s">
        <v>3487</v>
      </c>
      <c r="J340" s="89"/>
      <c r="K340" s="89"/>
      <c r="L340" s="89"/>
      <c r="M340" s="89"/>
      <c r="N340" s="286">
        <v>581216.30000000005</v>
      </c>
      <c r="O340" s="286">
        <v>0</v>
      </c>
      <c r="P340" s="89" t="s">
        <v>674</v>
      </c>
    </row>
    <row r="341" spans="1:16" ht="63.75">
      <c r="A341" s="283">
        <v>10</v>
      </c>
      <c r="B341" s="89"/>
      <c r="C341" s="284" t="s">
        <v>43</v>
      </c>
      <c r="D341" s="84">
        <v>43472</v>
      </c>
      <c r="E341" s="85" t="s">
        <v>1788</v>
      </c>
      <c r="F341" s="85" t="s">
        <v>15</v>
      </c>
      <c r="G341" s="85">
        <v>932763</v>
      </c>
      <c r="H341" s="89"/>
      <c r="I341" s="285" t="s">
        <v>3488</v>
      </c>
      <c r="J341" s="89"/>
      <c r="K341" s="89"/>
      <c r="L341" s="89"/>
      <c r="M341" s="89"/>
      <c r="N341" s="286">
        <v>50</v>
      </c>
      <c r="O341" s="286">
        <v>0</v>
      </c>
      <c r="P341" s="89" t="s">
        <v>674</v>
      </c>
    </row>
    <row r="342" spans="1:16" ht="76.5">
      <c r="A342" s="283">
        <v>41</v>
      </c>
      <c r="B342" s="89"/>
      <c r="C342" s="284" t="s">
        <v>49</v>
      </c>
      <c r="D342" s="84">
        <v>43472</v>
      </c>
      <c r="E342" s="85" t="s">
        <v>1789</v>
      </c>
      <c r="F342" s="85" t="s">
        <v>632</v>
      </c>
      <c r="G342" s="85">
        <v>182817</v>
      </c>
      <c r="H342" s="89"/>
      <c r="I342" s="285" t="s">
        <v>3489</v>
      </c>
      <c r="J342" s="89"/>
      <c r="K342" s="89"/>
      <c r="L342" s="89"/>
      <c r="M342" s="89"/>
      <c r="N342" s="286">
        <v>0</v>
      </c>
      <c r="O342" s="286">
        <v>303804</v>
      </c>
      <c r="P342" s="89" t="s">
        <v>674</v>
      </c>
    </row>
    <row r="343" spans="1:16" ht="51">
      <c r="A343" s="283">
        <v>10</v>
      </c>
      <c r="B343" s="89"/>
      <c r="C343" s="284" t="s">
        <v>43</v>
      </c>
      <c r="D343" s="84">
        <v>43472</v>
      </c>
      <c r="E343" s="85" t="s">
        <v>1790</v>
      </c>
      <c r="F343" s="85" t="s">
        <v>6</v>
      </c>
      <c r="G343" s="85">
        <v>933016</v>
      </c>
      <c r="H343" s="89"/>
      <c r="I343" s="285" t="s">
        <v>3490</v>
      </c>
      <c r="J343" s="89"/>
      <c r="K343" s="89"/>
      <c r="L343" s="89"/>
      <c r="M343" s="89"/>
      <c r="N343" s="286">
        <v>0</v>
      </c>
      <c r="O343" s="286">
        <v>24099.59</v>
      </c>
      <c r="P343" s="89" t="s">
        <v>674</v>
      </c>
    </row>
    <row r="344" spans="1:16" ht="51">
      <c r="A344" s="283">
        <v>513</v>
      </c>
      <c r="B344" s="89"/>
      <c r="C344" s="284" t="s">
        <v>173</v>
      </c>
      <c r="D344" s="84">
        <v>43472</v>
      </c>
      <c r="E344" s="85" t="s">
        <v>1791</v>
      </c>
      <c r="F344" s="85" t="s">
        <v>15</v>
      </c>
      <c r="G344" s="85">
        <v>933013</v>
      </c>
      <c r="H344" s="89"/>
      <c r="I344" s="285" t="s">
        <v>1428</v>
      </c>
      <c r="J344" s="89"/>
      <c r="K344" s="89"/>
      <c r="L344" s="89"/>
      <c r="M344" s="89"/>
      <c r="N344" s="286">
        <v>50</v>
      </c>
      <c r="O344" s="286">
        <v>0</v>
      </c>
      <c r="P344" s="89" t="s">
        <v>674</v>
      </c>
    </row>
    <row r="345" spans="1:16" ht="63.75">
      <c r="A345" s="283">
        <v>119</v>
      </c>
      <c r="B345" s="89"/>
      <c r="C345" s="284" t="s">
        <v>65</v>
      </c>
      <c r="D345" s="84">
        <v>43472</v>
      </c>
      <c r="E345" s="85" t="s">
        <v>1792</v>
      </c>
      <c r="F345" s="85" t="s">
        <v>11</v>
      </c>
      <c r="G345" s="85">
        <v>944321</v>
      </c>
      <c r="H345" s="89"/>
      <c r="I345" s="285" t="s">
        <v>3491</v>
      </c>
      <c r="J345" s="89"/>
      <c r="K345" s="89"/>
      <c r="L345" s="89"/>
      <c r="M345" s="89"/>
      <c r="N345" s="286">
        <v>50</v>
      </c>
      <c r="O345" s="286">
        <v>0</v>
      </c>
      <c r="P345" s="89" t="s">
        <v>674</v>
      </c>
    </row>
    <row r="346" spans="1:16" ht="76.5">
      <c r="A346" s="283" t="s">
        <v>559</v>
      </c>
      <c r="B346" s="89"/>
      <c r="C346" s="284" t="s">
        <v>798</v>
      </c>
      <c r="D346" s="84">
        <v>43472</v>
      </c>
      <c r="E346" s="85" t="s">
        <v>1793</v>
      </c>
      <c r="F346" s="85" t="s">
        <v>13</v>
      </c>
      <c r="G346" s="85">
        <v>944294</v>
      </c>
      <c r="H346" s="89"/>
      <c r="I346" s="285" t="s">
        <v>3492</v>
      </c>
      <c r="J346" s="89"/>
      <c r="K346" s="89"/>
      <c r="L346" s="89"/>
      <c r="M346" s="89"/>
      <c r="N346" s="286">
        <v>3070</v>
      </c>
      <c r="O346" s="286">
        <v>0</v>
      </c>
      <c r="P346" s="89" t="s">
        <v>674</v>
      </c>
    </row>
    <row r="347" spans="1:16" ht="76.5">
      <c r="A347" s="283" t="s">
        <v>559</v>
      </c>
      <c r="B347" s="89"/>
      <c r="C347" s="284" t="s">
        <v>798</v>
      </c>
      <c r="D347" s="84">
        <v>43472</v>
      </c>
      <c r="E347" s="85" t="s">
        <v>1794</v>
      </c>
      <c r="F347" s="85" t="s">
        <v>11</v>
      </c>
      <c r="G347" s="85">
        <v>944294</v>
      </c>
      <c r="H347" s="89"/>
      <c r="I347" s="285" t="s">
        <v>3493</v>
      </c>
      <c r="J347" s="89"/>
      <c r="K347" s="89"/>
      <c r="L347" s="89"/>
      <c r="M347" s="89"/>
      <c r="N347" s="286">
        <v>50</v>
      </c>
      <c r="O347" s="286">
        <v>0</v>
      </c>
      <c r="P347" s="89" t="s">
        <v>674</v>
      </c>
    </row>
    <row r="348" spans="1:16" ht="51">
      <c r="A348" s="283">
        <v>119</v>
      </c>
      <c r="B348" s="89"/>
      <c r="C348" s="284" t="s">
        <v>65</v>
      </c>
      <c r="D348" s="84">
        <v>43472</v>
      </c>
      <c r="E348" s="85" t="s">
        <v>1795</v>
      </c>
      <c r="F348" s="85" t="s">
        <v>11</v>
      </c>
      <c r="G348" s="85">
        <v>944295</v>
      </c>
      <c r="H348" s="89"/>
      <c r="I348" s="285" t="s">
        <v>3494</v>
      </c>
      <c r="J348" s="89"/>
      <c r="K348" s="89"/>
      <c r="L348" s="89"/>
      <c r="M348" s="89"/>
      <c r="N348" s="286">
        <v>50</v>
      </c>
      <c r="O348" s="286">
        <v>0</v>
      </c>
      <c r="P348" s="89" t="s">
        <v>674</v>
      </c>
    </row>
    <row r="349" spans="1:16" ht="51">
      <c r="A349" s="283">
        <v>119</v>
      </c>
      <c r="B349" s="89"/>
      <c r="C349" s="284" t="s">
        <v>65</v>
      </c>
      <c r="D349" s="84">
        <v>43472</v>
      </c>
      <c r="E349" s="85" t="s">
        <v>1796</v>
      </c>
      <c r="F349" s="85" t="s">
        <v>11</v>
      </c>
      <c r="G349" s="85">
        <v>944296</v>
      </c>
      <c r="H349" s="89"/>
      <c r="I349" s="285" t="s">
        <v>3495</v>
      </c>
      <c r="J349" s="89"/>
      <c r="K349" s="89"/>
      <c r="L349" s="89"/>
      <c r="M349" s="89"/>
      <c r="N349" s="286">
        <v>50</v>
      </c>
      <c r="O349" s="286">
        <v>0</v>
      </c>
      <c r="P349" s="89" t="s">
        <v>674</v>
      </c>
    </row>
    <row r="350" spans="1:16" ht="63.75">
      <c r="A350" s="283" t="s">
        <v>559</v>
      </c>
      <c r="B350" s="89"/>
      <c r="C350" s="284" t="s">
        <v>798</v>
      </c>
      <c r="D350" s="84">
        <v>43472</v>
      </c>
      <c r="E350" s="85" t="s">
        <v>1797</v>
      </c>
      <c r="F350" s="85" t="s">
        <v>11</v>
      </c>
      <c r="G350" s="85">
        <v>944312</v>
      </c>
      <c r="H350" s="89"/>
      <c r="I350" s="285" t="s">
        <v>3496</v>
      </c>
      <c r="J350" s="89"/>
      <c r="K350" s="89"/>
      <c r="L350" s="89"/>
      <c r="M350" s="89"/>
      <c r="N350" s="286">
        <v>67200</v>
      </c>
      <c r="O350" s="286">
        <v>0</v>
      </c>
      <c r="P350" s="89" t="s">
        <v>674</v>
      </c>
    </row>
    <row r="351" spans="1:16" ht="51">
      <c r="A351" s="283">
        <v>10</v>
      </c>
      <c r="B351" s="89"/>
      <c r="C351" s="284" t="s">
        <v>43</v>
      </c>
      <c r="D351" s="84">
        <v>43472</v>
      </c>
      <c r="E351" s="85" t="s">
        <v>1798</v>
      </c>
      <c r="F351" s="85" t="s">
        <v>15</v>
      </c>
      <c r="G351" s="85">
        <v>933017</v>
      </c>
      <c r="H351" s="89"/>
      <c r="I351" s="285" t="s">
        <v>3497</v>
      </c>
      <c r="J351" s="89"/>
      <c r="K351" s="89"/>
      <c r="L351" s="89"/>
      <c r="M351" s="89"/>
      <c r="N351" s="286">
        <v>50</v>
      </c>
      <c r="O351" s="286">
        <v>0</v>
      </c>
      <c r="P351" s="89" t="s">
        <v>674</v>
      </c>
    </row>
    <row r="352" spans="1:16" ht="51">
      <c r="A352" s="283">
        <v>591</v>
      </c>
      <c r="B352" s="89"/>
      <c r="C352" s="284" t="s">
        <v>1387</v>
      </c>
      <c r="D352" s="84">
        <v>43473</v>
      </c>
      <c r="E352" s="85" t="s">
        <v>1799</v>
      </c>
      <c r="F352" s="85" t="s">
        <v>3</v>
      </c>
      <c r="G352" s="85">
        <v>1701346</v>
      </c>
      <c r="H352" s="89"/>
      <c r="I352" s="285" t="s">
        <v>3498</v>
      </c>
      <c r="J352" s="89"/>
      <c r="K352" s="89"/>
      <c r="L352" s="89"/>
      <c r="M352" s="89"/>
      <c r="N352" s="286">
        <v>0</v>
      </c>
      <c r="O352" s="286">
        <v>24.400000000000002</v>
      </c>
      <c r="P352" s="89" t="s">
        <v>674</v>
      </c>
    </row>
    <row r="353" spans="1:16" ht="63.75">
      <c r="A353" s="283">
        <v>20</v>
      </c>
      <c r="B353" s="89"/>
      <c r="C353" s="284" t="s">
        <v>46</v>
      </c>
      <c r="D353" s="84">
        <v>43473</v>
      </c>
      <c r="E353" s="85" t="s">
        <v>1800</v>
      </c>
      <c r="F353" s="85" t="s">
        <v>3</v>
      </c>
      <c r="G353" s="85">
        <v>1701337</v>
      </c>
      <c r="H353" s="89"/>
      <c r="I353" s="285" t="s">
        <v>3499</v>
      </c>
      <c r="J353" s="89"/>
      <c r="K353" s="89"/>
      <c r="L353" s="89"/>
      <c r="M353" s="89"/>
      <c r="N353" s="286">
        <v>0</v>
      </c>
      <c r="O353" s="286">
        <v>628</v>
      </c>
      <c r="P353" s="89" t="s">
        <v>674</v>
      </c>
    </row>
    <row r="354" spans="1:16" ht="51">
      <c r="A354" s="283">
        <v>20</v>
      </c>
      <c r="B354" s="89"/>
      <c r="C354" s="284" t="s">
        <v>46</v>
      </c>
      <c r="D354" s="84">
        <v>43473</v>
      </c>
      <c r="E354" s="85" t="s">
        <v>1801</v>
      </c>
      <c r="F354" s="85" t="s">
        <v>3</v>
      </c>
      <c r="G354" s="85">
        <v>1701336</v>
      </c>
      <c r="H354" s="89"/>
      <c r="I354" s="285" t="s">
        <v>3500</v>
      </c>
      <c r="J354" s="89"/>
      <c r="K354" s="89"/>
      <c r="L354" s="89"/>
      <c r="M354" s="89"/>
      <c r="N354" s="286">
        <v>0</v>
      </c>
      <c r="O354" s="286">
        <v>2860</v>
      </c>
      <c r="P354" s="89" t="s">
        <v>674</v>
      </c>
    </row>
    <row r="355" spans="1:16" ht="51">
      <c r="A355" s="283" t="s">
        <v>567</v>
      </c>
      <c r="B355" s="89"/>
      <c r="C355" s="284" t="s">
        <v>617</v>
      </c>
      <c r="D355" s="84">
        <v>43473</v>
      </c>
      <c r="E355" s="85" t="s">
        <v>1802</v>
      </c>
      <c r="F355" s="85" t="s">
        <v>3</v>
      </c>
      <c r="G355" s="85">
        <v>1701331</v>
      </c>
      <c r="H355" s="89"/>
      <c r="I355" s="285" t="s">
        <v>3501</v>
      </c>
      <c r="J355" s="89"/>
      <c r="K355" s="89"/>
      <c r="L355" s="89"/>
      <c r="M355" s="89"/>
      <c r="N355" s="286">
        <v>0</v>
      </c>
      <c r="O355" s="286">
        <v>1074.67</v>
      </c>
      <c r="P355" s="89" t="s">
        <v>674</v>
      </c>
    </row>
    <row r="356" spans="1:16" ht="38.25">
      <c r="A356" s="283" t="s">
        <v>567</v>
      </c>
      <c r="B356" s="89"/>
      <c r="C356" s="284" t="s">
        <v>617</v>
      </c>
      <c r="D356" s="84">
        <v>43473</v>
      </c>
      <c r="E356" s="85" t="s">
        <v>1803</v>
      </c>
      <c r="F356" s="85" t="s">
        <v>3</v>
      </c>
      <c r="G356" s="85">
        <v>1701328</v>
      </c>
      <c r="H356" s="89"/>
      <c r="I356" s="285" t="s">
        <v>3502</v>
      </c>
      <c r="J356" s="89"/>
      <c r="K356" s="89"/>
      <c r="L356" s="89"/>
      <c r="M356" s="89"/>
      <c r="N356" s="286">
        <v>0</v>
      </c>
      <c r="O356" s="286">
        <v>50000</v>
      </c>
      <c r="P356" s="89" t="s">
        <v>674</v>
      </c>
    </row>
    <row r="357" spans="1:16" ht="51">
      <c r="A357" s="283">
        <v>46</v>
      </c>
      <c r="B357" s="89"/>
      <c r="C357" s="284" t="s">
        <v>50</v>
      </c>
      <c r="D357" s="84">
        <v>43473</v>
      </c>
      <c r="E357" s="85" t="s">
        <v>1804</v>
      </c>
      <c r="F357" s="85" t="s">
        <v>3</v>
      </c>
      <c r="G357" s="85">
        <v>1701327</v>
      </c>
      <c r="H357" s="89"/>
      <c r="I357" s="285" t="s">
        <v>3503</v>
      </c>
      <c r="J357" s="89"/>
      <c r="K357" s="89"/>
      <c r="L357" s="89"/>
      <c r="M357" s="89"/>
      <c r="N357" s="286">
        <v>0</v>
      </c>
      <c r="O357" s="286">
        <v>1490.34</v>
      </c>
      <c r="P357" s="89" t="s">
        <v>674</v>
      </c>
    </row>
    <row r="358" spans="1:16" ht="51">
      <c r="A358" s="283">
        <v>46</v>
      </c>
      <c r="B358" s="89"/>
      <c r="C358" s="284" t="s">
        <v>50</v>
      </c>
      <c r="D358" s="84">
        <v>43473</v>
      </c>
      <c r="E358" s="85" t="s">
        <v>1805</v>
      </c>
      <c r="F358" s="85" t="s">
        <v>3</v>
      </c>
      <c r="G358" s="85">
        <v>1701326</v>
      </c>
      <c r="H358" s="89"/>
      <c r="I358" s="285" t="s">
        <v>3504</v>
      </c>
      <c r="J358" s="89"/>
      <c r="K358" s="89"/>
      <c r="L358" s="89"/>
      <c r="M358" s="89"/>
      <c r="N358" s="286">
        <v>0</v>
      </c>
      <c r="O358" s="286">
        <v>1490.34</v>
      </c>
      <c r="P358" s="89" t="s">
        <v>674</v>
      </c>
    </row>
    <row r="359" spans="1:16" ht="51">
      <c r="A359" s="283" t="s">
        <v>567</v>
      </c>
      <c r="B359" s="89"/>
      <c r="C359" s="284" t="s">
        <v>617</v>
      </c>
      <c r="D359" s="84">
        <v>43473</v>
      </c>
      <c r="E359" s="85" t="s">
        <v>1806</v>
      </c>
      <c r="F359" s="85" t="s">
        <v>3</v>
      </c>
      <c r="G359" s="85">
        <v>1701284</v>
      </c>
      <c r="H359" s="89"/>
      <c r="I359" s="285" t="s">
        <v>796</v>
      </c>
      <c r="J359" s="89"/>
      <c r="K359" s="89"/>
      <c r="L359" s="89"/>
      <c r="M359" s="89"/>
      <c r="N359" s="286">
        <v>0</v>
      </c>
      <c r="O359" s="286">
        <v>467.88</v>
      </c>
      <c r="P359" s="89" t="s">
        <v>674</v>
      </c>
    </row>
    <row r="360" spans="1:16" ht="51">
      <c r="A360" s="283">
        <v>20</v>
      </c>
      <c r="B360" s="89"/>
      <c r="C360" s="284" t="s">
        <v>46</v>
      </c>
      <c r="D360" s="84">
        <v>43473</v>
      </c>
      <c r="E360" s="85" t="s">
        <v>1807</v>
      </c>
      <c r="F360" s="85" t="s">
        <v>3</v>
      </c>
      <c r="G360" s="85">
        <v>1701281</v>
      </c>
      <c r="H360" s="89"/>
      <c r="I360" s="285" t="s">
        <v>3505</v>
      </c>
      <c r="J360" s="89"/>
      <c r="K360" s="89"/>
      <c r="L360" s="89"/>
      <c r="M360" s="89"/>
      <c r="N360" s="286">
        <v>0</v>
      </c>
      <c r="O360" s="286">
        <v>32.520000000000003</v>
      </c>
      <c r="P360" s="89" t="s">
        <v>674</v>
      </c>
    </row>
    <row r="361" spans="1:16" ht="51">
      <c r="A361" s="283">
        <v>20</v>
      </c>
      <c r="B361" s="89"/>
      <c r="C361" s="284" t="s">
        <v>46</v>
      </c>
      <c r="D361" s="84">
        <v>43473</v>
      </c>
      <c r="E361" s="85" t="s">
        <v>1808</v>
      </c>
      <c r="F361" s="85" t="s">
        <v>3</v>
      </c>
      <c r="G361" s="85">
        <v>1701280</v>
      </c>
      <c r="H361" s="89"/>
      <c r="I361" s="285" t="s">
        <v>3506</v>
      </c>
      <c r="J361" s="89"/>
      <c r="K361" s="89"/>
      <c r="L361" s="89"/>
      <c r="M361" s="89"/>
      <c r="N361" s="286">
        <v>0</v>
      </c>
      <c r="O361" s="286">
        <v>19.100000000000001</v>
      </c>
      <c r="P361" s="89" t="s">
        <v>674</v>
      </c>
    </row>
    <row r="362" spans="1:16" ht="51">
      <c r="A362" s="283" t="s">
        <v>567</v>
      </c>
      <c r="B362" s="89"/>
      <c r="C362" s="284" t="s">
        <v>617</v>
      </c>
      <c r="D362" s="84">
        <v>43473</v>
      </c>
      <c r="E362" s="85" t="s">
        <v>1809</v>
      </c>
      <c r="F362" s="85" t="s">
        <v>3</v>
      </c>
      <c r="G362" s="85">
        <v>1701279</v>
      </c>
      <c r="H362" s="89"/>
      <c r="I362" s="285" t="s">
        <v>3507</v>
      </c>
      <c r="J362" s="89"/>
      <c r="K362" s="89"/>
      <c r="L362" s="89"/>
      <c r="M362" s="89"/>
      <c r="N362" s="286">
        <v>0</v>
      </c>
      <c r="O362" s="286">
        <v>260.39999999999998</v>
      </c>
      <c r="P362" s="89" t="s">
        <v>674</v>
      </c>
    </row>
    <row r="363" spans="1:16" ht="51">
      <c r="A363" s="283">
        <v>20</v>
      </c>
      <c r="B363" s="89"/>
      <c r="C363" s="284" t="s">
        <v>46</v>
      </c>
      <c r="D363" s="84">
        <v>43473</v>
      </c>
      <c r="E363" s="85" t="s">
        <v>1810</v>
      </c>
      <c r="F363" s="85" t="s">
        <v>3</v>
      </c>
      <c r="G363" s="85">
        <v>1701278</v>
      </c>
      <c r="H363" s="89"/>
      <c r="I363" s="285" t="s">
        <v>3508</v>
      </c>
      <c r="J363" s="89"/>
      <c r="K363" s="89"/>
      <c r="L363" s="89"/>
      <c r="M363" s="89"/>
      <c r="N363" s="286">
        <v>0</v>
      </c>
      <c r="O363" s="286">
        <v>10</v>
      </c>
      <c r="P363" s="89" t="s">
        <v>674</v>
      </c>
    </row>
    <row r="364" spans="1:16" ht="51">
      <c r="A364" s="283">
        <v>20</v>
      </c>
      <c r="B364" s="89"/>
      <c r="C364" s="284" t="s">
        <v>46</v>
      </c>
      <c r="D364" s="84">
        <v>43473</v>
      </c>
      <c r="E364" s="85" t="s">
        <v>1811</v>
      </c>
      <c r="F364" s="85" t="s">
        <v>3</v>
      </c>
      <c r="G364" s="85">
        <v>1701276</v>
      </c>
      <c r="H364" s="89"/>
      <c r="I364" s="285" t="s">
        <v>3509</v>
      </c>
      <c r="J364" s="89"/>
      <c r="K364" s="89"/>
      <c r="L364" s="89"/>
      <c r="M364" s="89"/>
      <c r="N364" s="286">
        <v>0</v>
      </c>
      <c r="O364" s="286">
        <v>328.90000000000003</v>
      </c>
      <c r="P364" s="89" t="s">
        <v>674</v>
      </c>
    </row>
    <row r="365" spans="1:16" ht="63.75">
      <c r="A365" s="283">
        <v>20</v>
      </c>
      <c r="B365" s="89"/>
      <c r="C365" s="284" t="s">
        <v>46</v>
      </c>
      <c r="D365" s="84">
        <v>43473</v>
      </c>
      <c r="E365" s="85" t="s">
        <v>1812</v>
      </c>
      <c r="F365" s="85" t="s">
        <v>3</v>
      </c>
      <c r="G365" s="85">
        <v>1701271</v>
      </c>
      <c r="H365" s="89"/>
      <c r="I365" s="285" t="s">
        <v>3510</v>
      </c>
      <c r="J365" s="89"/>
      <c r="K365" s="89"/>
      <c r="L365" s="89"/>
      <c r="M365" s="89"/>
      <c r="N365" s="286">
        <v>0</v>
      </c>
      <c r="O365" s="286">
        <v>23427</v>
      </c>
      <c r="P365" s="89" t="s">
        <v>674</v>
      </c>
    </row>
    <row r="366" spans="1:16" ht="38.25">
      <c r="A366" s="283" t="s">
        <v>567</v>
      </c>
      <c r="B366" s="89"/>
      <c r="C366" s="284" t="s">
        <v>617</v>
      </c>
      <c r="D366" s="84">
        <v>43473</v>
      </c>
      <c r="E366" s="85" t="s">
        <v>1813</v>
      </c>
      <c r="F366" s="85" t="s">
        <v>3</v>
      </c>
      <c r="G366" s="85">
        <v>1701354</v>
      </c>
      <c r="H366" s="89"/>
      <c r="I366" s="285" t="s">
        <v>1442</v>
      </c>
      <c r="J366" s="89"/>
      <c r="K366" s="89"/>
      <c r="L366" s="89"/>
      <c r="M366" s="89"/>
      <c r="N366" s="286">
        <v>0</v>
      </c>
      <c r="O366" s="286">
        <v>500</v>
      </c>
      <c r="P366" s="89" t="s">
        <v>674</v>
      </c>
    </row>
    <row r="367" spans="1:16" ht="51">
      <c r="A367" s="283">
        <v>592</v>
      </c>
      <c r="B367" s="89"/>
      <c r="C367" s="284" t="s">
        <v>649</v>
      </c>
      <c r="D367" s="84">
        <v>43473</v>
      </c>
      <c r="E367" s="85" t="s">
        <v>1814</v>
      </c>
      <c r="F367" s="85" t="s">
        <v>3</v>
      </c>
      <c r="G367" s="85">
        <v>1701355</v>
      </c>
      <c r="H367" s="89"/>
      <c r="I367" s="285" t="s">
        <v>3511</v>
      </c>
      <c r="J367" s="89"/>
      <c r="K367" s="89"/>
      <c r="L367" s="89"/>
      <c r="M367" s="89"/>
      <c r="N367" s="286">
        <v>0</v>
      </c>
      <c r="O367" s="286">
        <v>361</v>
      </c>
      <c r="P367" s="89" t="s">
        <v>674</v>
      </c>
    </row>
    <row r="368" spans="1:16" ht="51">
      <c r="A368" s="283">
        <v>592</v>
      </c>
      <c r="B368" s="89"/>
      <c r="C368" s="284" t="s">
        <v>649</v>
      </c>
      <c r="D368" s="84">
        <v>43473</v>
      </c>
      <c r="E368" s="85" t="s">
        <v>1815</v>
      </c>
      <c r="F368" s="85" t="s">
        <v>3</v>
      </c>
      <c r="G368" s="85">
        <v>1701358</v>
      </c>
      <c r="H368" s="89"/>
      <c r="I368" s="285" t="s">
        <v>3512</v>
      </c>
      <c r="J368" s="89"/>
      <c r="K368" s="89"/>
      <c r="L368" s="89"/>
      <c r="M368" s="89"/>
      <c r="N368" s="286">
        <v>0</v>
      </c>
      <c r="O368" s="286">
        <v>1149</v>
      </c>
      <c r="P368" s="89" t="s">
        <v>674</v>
      </c>
    </row>
    <row r="369" spans="1:16" ht="63.75">
      <c r="A369" s="283">
        <v>46</v>
      </c>
      <c r="B369" s="89"/>
      <c r="C369" s="284" t="s">
        <v>50</v>
      </c>
      <c r="D369" s="84">
        <v>43473</v>
      </c>
      <c r="E369" s="85" t="s">
        <v>1816</v>
      </c>
      <c r="F369" s="85" t="s">
        <v>3</v>
      </c>
      <c r="G369" s="85">
        <v>1701359</v>
      </c>
      <c r="H369" s="89"/>
      <c r="I369" s="285" t="s">
        <v>3513</v>
      </c>
      <c r="J369" s="89"/>
      <c r="K369" s="89"/>
      <c r="L369" s="89"/>
      <c r="M369" s="89"/>
      <c r="N369" s="286">
        <v>0</v>
      </c>
      <c r="O369" s="286">
        <v>42</v>
      </c>
      <c r="P369" s="89" t="s">
        <v>674</v>
      </c>
    </row>
    <row r="370" spans="1:16" ht="51">
      <c r="A370" s="283">
        <v>30</v>
      </c>
      <c r="B370" s="89"/>
      <c r="C370" s="284" t="s">
        <v>679</v>
      </c>
      <c r="D370" s="84">
        <v>43473</v>
      </c>
      <c r="E370" s="85" t="s">
        <v>1817</v>
      </c>
      <c r="F370" s="85" t="s">
        <v>3</v>
      </c>
      <c r="G370" s="85">
        <v>1701363</v>
      </c>
      <c r="H370" s="89"/>
      <c r="I370" s="285" t="s">
        <v>3514</v>
      </c>
      <c r="J370" s="89"/>
      <c r="K370" s="89"/>
      <c r="L370" s="89"/>
      <c r="M370" s="89"/>
      <c r="N370" s="286">
        <v>0</v>
      </c>
      <c r="O370" s="286">
        <v>2612.5</v>
      </c>
      <c r="P370" s="89" t="s">
        <v>674</v>
      </c>
    </row>
    <row r="371" spans="1:16" ht="51">
      <c r="A371" s="283">
        <v>46</v>
      </c>
      <c r="B371" s="89"/>
      <c r="C371" s="284" t="s">
        <v>50</v>
      </c>
      <c r="D371" s="84">
        <v>43473</v>
      </c>
      <c r="E371" s="85" t="s">
        <v>1818</v>
      </c>
      <c r="F371" s="85" t="s">
        <v>3</v>
      </c>
      <c r="G371" s="85">
        <v>1701375</v>
      </c>
      <c r="H371" s="89"/>
      <c r="I371" s="285" t="s">
        <v>3515</v>
      </c>
      <c r="J371" s="89"/>
      <c r="K371" s="89"/>
      <c r="L371" s="89"/>
      <c r="M371" s="89"/>
      <c r="N371" s="286">
        <v>0</v>
      </c>
      <c r="O371" s="286">
        <v>5687.6</v>
      </c>
      <c r="P371" s="89" t="s">
        <v>674</v>
      </c>
    </row>
    <row r="372" spans="1:16" ht="51">
      <c r="A372" s="283" t="s">
        <v>567</v>
      </c>
      <c r="B372" s="89"/>
      <c r="C372" s="284" t="s">
        <v>617</v>
      </c>
      <c r="D372" s="84">
        <v>43473</v>
      </c>
      <c r="E372" s="85" t="s">
        <v>1819</v>
      </c>
      <c r="F372" s="85" t="s">
        <v>3</v>
      </c>
      <c r="G372" s="85">
        <v>1701377</v>
      </c>
      <c r="H372" s="89"/>
      <c r="I372" s="285" t="s">
        <v>3516</v>
      </c>
      <c r="J372" s="89"/>
      <c r="K372" s="89"/>
      <c r="L372" s="89"/>
      <c r="M372" s="89"/>
      <c r="N372" s="286">
        <v>0</v>
      </c>
      <c r="O372" s="286">
        <v>62</v>
      </c>
      <c r="P372" s="89" t="s">
        <v>674</v>
      </c>
    </row>
    <row r="373" spans="1:16" ht="63.75">
      <c r="A373" s="283" t="s">
        <v>567</v>
      </c>
      <c r="B373" s="89"/>
      <c r="C373" s="284" t="s">
        <v>617</v>
      </c>
      <c r="D373" s="84">
        <v>43473</v>
      </c>
      <c r="E373" s="85" t="s">
        <v>1820</v>
      </c>
      <c r="F373" s="85" t="s">
        <v>3</v>
      </c>
      <c r="G373" s="85">
        <v>1701390</v>
      </c>
      <c r="H373" s="89"/>
      <c r="I373" s="285" t="s">
        <v>3517</v>
      </c>
      <c r="J373" s="89"/>
      <c r="K373" s="89"/>
      <c r="L373" s="89"/>
      <c r="M373" s="89"/>
      <c r="N373" s="286">
        <v>0</v>
      </c>
      <c r="O373" s="286">
        <v>600</v>
      </c>
      <c r="P373" s="89" t="s">
        <v>674</v>
      </c>
    </row>
    <row r="374" spans="1:16" ht="51">
      <c r="A374" s="283">
        <v>16</v>
      </c>
      <c r="B374" s="89"/>
      <c r="C374" s="284" t="s">
        <v>45</v>
      </c>
      <c r="D374" s="84">
        <v>43473</v>
      </c>
      <c r="E374" s="85" t="s">
        <v>1821</v>
      </c>
      <c r="F374" s="85" t="s">
        <v>3</v>
      </c>
      <c r="G374" s="85">
        <v>1701421</v>
      </c>
      <c r="H374" s="89"/>
      <c r="I374" s="285" t="s">
        <v>3518</v>
      </c>
      <c r="J374" s="89"/>
      <c r="K374" s="89"/>
      <c r="L374" s="89"/>
      <c r="M374" s="89"/>
      <c r="N374" s="286">
        <v>0</v>
      </c>
      <c r="O374" s="286">
        <v>240</v>
      </c>
      <c r="P374" s="89" t="s">
        <v>674</v>
      </c>
    </row>
    <row r="375" spans="1:16" ht="63.75">
      <c r="A375" s="283">
        <v>344</v>
      </c>
      <c r="B375" s="89"/>
      <c r="C375" s="284" t="s">
        <v>152</v>
      </c>
      <c r="D375" s="84">
        <v>43473</v>
      </c>
      <c r="E375" s="85" t="s">
        <v>1822</v>
      </c>
      <c r="F375" s="85" t="s">
        <v>3</v>
      </c>
      <c r="G375" s="85">
        <v>1701422</v>
      </c>
      <c r="H375" s="89"/>
      <c r="I375" s="285" t="s">
        <v>3519</v>
      </c>
      <c r="J375" s="89"/>
      <c r="K375" s="89"/>
      <c r="L375" s="89"/>
      <c r="M375" s="89"/>
      <c r="N375" s="286">
        <v>0</v>
      </c>
      <c r="O375" s="286">
        <v>9.15</v>
      </c>
      <c r="P375" s="89" t="s">
        <v>674</v>
      </c>
    </row>
    <row r="376" spans="1:16" ht="51">
      <c r="A376" s="283">
        <v>46</v>
      </c>
      <c r="B376" s="89"/>
      <c r="C376" s="284" t="s">
        <v>50</v>
      </c>
      <c r="D376" s="84">
        <v>43473</v>
      </c>
      <c r="E376" s="85" t="s">
        <v>1823</v>
      </c>
      <c r="F376" s="85" t="s">
        <v>3</v>
      </c>
      <c r="G376" s="85">
        <v>1701427</v>
      </c>
      <c r="H376" s="89"/>
      <c r="I376" s="285" t="s">
        <v>3520</v>
      </c>
      <c r="J376" s="89"/>
      <c r="K376" s="89"/>
      <c r="L376" s="89"/>
      <c r="M376" s="89"/>
      <c r="N376" s="286">
        <v>0</v>
      </c>
      <c r="O376" s="286">
        <v>4758.7</v>
      </c>
      <c r="P376" s="89" t="s">
        <v>674</v>
      </c>
    </row>
    <row r="377" spans="1:16" ht="51">
      <c r="A377" s="283">
        <v>48</v>
      </c>
      <c r="B377" s="89"/>
      <c r="C377" s="284" t="s">
        <v>52</v>
      </c>
      <c r="D377" s="84">
        <v>43473</v>
      </c>
      <c r="E377" s="85" t="s">
        <v>1824</v>
      </c>
      <c r="F377" s="85" t="s">
        <v>3</v>
      </c>
      <c r="G377" s="85">
        <v>1701441</v>
      </c>
      <c r="H377" s="89"/>
      <c r="I377" s="285" t="s">
        <v>3521</v>
      </c>
      <c r="J377" s="89"/>
      <c r="K377" s="89"/>
      <c r="L377" s="89"/>
      <c r="M377" s="89"/>
      <c r="N377" s="286">
        <v>0</v>
      </c>
      <c r="O377" s="286">
        <v>189.97</v>
      </c>
      <c r="P377" s="89" t="s">
        <v>674</v>
      </c>
    </row>
    <row r="378" spans="1:16" ht="51">
      <c r="A378" s="283">
        <v>48</v>
      </c>
      <c r="B378" s="89"/>
      <c r="C378" s="284" t="s">
        <v>52</v>
      </c>
      <c r="D378" s="84">
        <v>43473</v>
      </c>
      <c r="E378" s="85" t="s">
        <v>1825</v>
      </c>
      <c r="F378" s="85" t="s">
        <v>3</v>
      </c>
      <c r="G378" s="85">
        <v>1701444</v>
      </c>
      <c r="H378" s="89"/>
      <c r="I378" s="285" t="s">
        <v>3522</v>
      </c>
      <c r="J378" s="89"/>
      <c r="K378" s="89"/>
      <c r="L378" s="89"/>
      <c r="M378" s="89"/>
      <c r="N378" s="286">
        <v>0</v>
      </c>
      <c r="O378" s="286">
        <v>115</v>
      </c>
      <c r="P378" s="89" t="s">
        <v>674</v>
      </c>
    </row>
    <row r="379" spans="1:16" ht="51">
      <c r="A379" s="283">
        <v>383</v>
      </c>
      <c r="B379" s="89"/>
      <c r="C379" s="284" t="s">
        <v>1380</v>
      </c>
      <c r="D379" s="84">
        <v>43473</v>
      </c>
      <c r="E379" s="85" t="s">
        <v>1826</v>
      </c>
      <c r="F379" s="85" t="s">
        <v>3</v>
      </c>
      <c r="G379" s="85">
        <v>1701449</v>
      </c>
      <c r="H379" s="89"/>
      <c r="I379" s="285" t="s">
        <v>3523</v>
      </c>
      <c r="J379" s="89"/>
      <c r="K379" s="89"/>
      <c r="L379" s="89"/>
      <c r="M379" s="89"/>
      <c r="N379" s="286">
        <v>0</v>
      </c>
      <c r="O379" s="286">
        <v>0.5</v>
      </c>
      <c r="P379" s="89" t="s">
        <v>674</v>
      </c>
    </row>
    <row r="380" spans="1:16" ht="63.75">
      <c r="A380" s="283">
        <v>660</v>
      </c>
      <c r="B380" s="89"/>
      <c r="C380" s="284" t="s">
        <v>190</v>
      </c>
      <c r="D380" s="84">
        <v>43473</v>
      </c>
      <c r="E380" s="85" t="s">
        <v>1827</v>
      </c>
      <c r="F380" s="85" t="s">
        <v>3</v>
      </c>
      <c r="G380" s="85">
        <v>1701184</v>
      </c>
      <c r="H380" s="89"/>
      <c r="I380" s="285" t="s">
        <v>3524</v>
      </c>
      <c r="J380" s="89"/>
      <c r="K380" s="89"/>
      <c r="L380" s="89"/>
      <c r="M380" s="89"/>
      <c r="N380" s="286">
        <v>0</v>
      </c>
      <c r="O380" s="286">
        <v>323</v>
      </c>
      <c r="P380" s="89" t="s">
        <v>674</v>
      </c>
    </row>
    <row r="381" spans="1:16" ht="63.75">
      <c r="A381" s="283">
        <v>660</v>
      </c>
      <c r="B381" s="89"/>
      <c r="C381" s="284" t="s">
        <v>190</v>
      </c>
      <c r="D381" s="84">
        <v>43473</v>
      </c>
      <c r="E381" s="85" t="s">
        <v>1828</v>
      </c>
      <c r="F381" s="85" t="s">
        <v>3</v>
      </c>
      <c r="G381" s="85">
        <v>1701185</v>
      </c>
      <c r="H381" s="89"/>
      <c r="I381" s="285" t="s">
        <v>3525</v>
      </c>
      <c r="J381" s="89"/>
      <c r="K381" s="89"/>
      <c r="L381" s="89"/>
      <c r="M381" s="89"/>
      <c r="N381" s="286">
        <v>0</v>
      </c>
      <c r="O381" s="286">
        <v>129.07</v>
      </c>
      <c r="P381" s="89" t="s">
        <v>674</v>
      </c>
    </row>
    <row r="382" spans="1:16" ht="63.75">
      <c r="A382" s="283">
        <v>660</v>
      </c>
      <c r="B382" s="89"/>
      <c r="C382" s="284" t="s">
        <v>190</v>
      </c>
      <c r="D382" s="84">
        <v>43473</v>
      </c>
      <c r="E382" s="85" t="s">
        <v>1829</v>
      </c>
      <c r="F382" s="85" t="s">
        <v>3</v>
      </c>
      <c r="G382" s="85">
        <v>1701187</v>
      </c>
      <c r="H382" s="89"/>
      <c r="I382" s="285" t="s">
        <v>3526</v>
      </c>
      <c r="J382" s="89"/>
      <c r="K382" s="89"/>
      <c r="L382" s="89"/>
      <c r="M382" s="89"/>
      <c r="N382" s="286">
        <v>0</v>
      </c>
      <c r="O382" s="286">
        <v>606.83000000000004</v>
      </c>
      <c r="P382" s="89" t="s">
        <v>674</v>
      </c>
    </row>
    <row r="383" spans="1:16" ht="63.75">
      <c r="A383" s="283">
        <v>660</v>
      </c>
      <c r="B383" s="89"/>
      <c r="C383" s="284" t="s">
        <v>190</v>
      </c>
      <c r="D383" s="84">
        <v>43473</v>
      </c>
      <c r="E383" s="85" t="s">
        <v>1830</v>
      </c>
      <c r="F383" s="85" t="s">
        <v>3</v>
      </c>
      <c r="G383" s="85">
        <v>1701188</v>
      </c>
      <c r="H383" s="89"/>
      <c r="I383" s="285" t="s">
        <v>3527</v>
      </c>
      <c r="J383" s="89"/>
      <c r="K383" s="89"/>
      <c r="L383" s="89"/>
      <c r="M383" s="89"/>
      <c r="N383" s="286">
        <v>0</v>
      </c>
      <c r="O383" s="286">
        <v>983</v>
      </c>
      <c r="P383" s="89" t="s">
        <v>674</v>
      </c>
    </row>
    <row r="384" spans="1:16" ht="51">
      <c r="A384" s="283" t="s">
        <v>567</v>
      </c>
      <c r="B384" s="89"/>
      <c r="C384" s="284" t="s">
        <v>617</v>
      </c>
      <c r="D384" s="84">
        <v>43473</v>
      </c>
      <c r="E384" s="85" t="s">
        <v>1831</v>
      </c>
      <c r="F384" s="85" t="s">
        <v>3</v>
      </c>
      <c r="G384" s="85">
        <v>1701216</v>
      </c>
      <c r="H384" s="89"/>
      <c r="I384" s="285" t="s">
        <v>3528</v>
      </c>
      <c r="J384" s="89"/>
      <c r="K384" s="89"/>
      <c r="L384" s="89"/>
      <c r="M384" s="89"/>
      <c r="N384" s="286">
        <v>0</v>
      </c>
      <c r="O384" s="286">
        <v>211</v>
      </c>
      <c r="P384" s="89" t="s">
        <v>674</v>
      </c>
    </row>
    <row r="385" spans="1:16" ht="51">
      <c r="A385" s="283" t="s">
        <v>567</v>
      </c>
      <c r="B385" s="89"/>
      <c r="C385" s="284" t="s">
        <v>617</v>
      </c>
      <c r="D385" s="84">
        <v>43473</v>
      </c>
      <c r="E385" s="85" t="s">
        <v>1832</v>
      </c>
      <c r="F385" s="85" t="s">
        <v>3</v>
      </c>
      <c r="G385" s="85">
        <v>1701218</v>
      </c>
      <c r="H385" s="89"/>
      <c r="I385" s="285" t="s">
        <v>3529</v>
      </c>
      <c r="J385" s="89"/>
      <c r="K385" s="89"/>
      <c r="L385" s="89"/>
      <c r="M385" s="89"/>
      <c r="N385" s="286">
        <v>0</v>
      </c>
      <c r="O385" s="286">
        <v>3053.54</v>
      </c>
      <c r="P385" s="89" t="s">
        <v>674</v>
      </c>
    </row>
    <row r="386" spans="1:16" ht="51">
      <c r="A386" s="283">
        <v>283</v>
      </c>
      <c r="B386" s="89"/>
      <c r="C386" s="284" t="s">
        <v>127</v>
      </c>
      <c r="D386" s="84">
        <v>43473</v>
      </c>
      <c r="E386" s="85" t="s">
        <v>1833</v>
      </c>
      <c r="F386" s="85" t="s">
        <v>3</v>
      </c>
      <c r="G386" s="85">
        <v>1701238</v>
      </c>
      <c r="H386" s="89"/>
      <c r="I386" s="285" t="s">
        <v>3530</v>
      </c>
      <c r="J386" s="89"/>
      <c r="K386" s="89"/>
      <c r="L386" s="89"/>
      <c r="M386" s="89"/>
      <c r="N386" s="286">
        <v>0</v>
      </c>
      <c r="O386" s="286">
        <v>160.32</v>
      </c>
      <c r="P386" s="89" t="s">
        <v>674</v>
      </c>
    </row>
    <row r="387" spans="1:16" ht="63.75">
      <c r="A387" s="283">
        <v>46</v>
      </c>
      <c r="B387" s="89"/>
      <c r="C387" s="284" t="s">
        <v>50</v>
      </c>
      <c r="D387" s="84">
        <v>43473</v>
      </c>
      <c r="E387" s="85" t="s">
        <v>1834</v>
      </c>
      <c r="F387" s="85" t="s">
        <v>3</v>
      </c>
      <c r="G387" s="85">
        <v>1701289</v>
      </c>
      <c r="H387" s="89"/>
      <c r="I387" s="285" t="s">
        <v>3531</v>
      </c>
      <c r="J387" s="89"/>
      <c r="K387" s="89"/>
      <c r="L387" s="89"/>
      <c r="M387" s="89"/>
      <c r="N387" s="286">
        <v>0</v>
      </c>
      <c r="O387" s="286">
        <v>11946</v>
      </c>
      <c r="P387" s="89" t="s">
        <v>674</v>
      </c>
    </row>
    <row r="388" spans="1:16" ht="63.75">
      <c r="A388" s="283">
        <v>46</v>
      </c>
      <c r="B388" s="89"/>
      <c r="C388" s="284" t="s">
        <v>50</v>
      </c>
      <c r="D388" s="84">
        <v>43473</v>
      </c>
      <c r="E388" s="85" t="s">
        <v>1835</v>
      </c>
      <c r="F388" s="85" t="s">
        <v>3</v>
      </c>
      <c r="G388" s="85">
        <v>1701292</v>
      </c>
      <c r="H388" s="89"/>
      <c r="I388" s="285" t="s">
        <v>3532</v>
      </c>
      <c r="J388" s="89"/>
      <c r="K388" s="89"/>
      <c r="L388" s="89"/>
      <c r="M388" s="89"/>
      <c r="N388" s="286">
        <v>0</v>
      </c>
      <c r="O388" s="286">
        <v>7418</v>
      </c>
      <c r="P388" s="89" t="s">
        <v>674</v>
      </c>
    </row>
    <row r="389" spans="1:16" ht="63.75">
      <c r="A389" s="283">
        <v>670</v>
      </c>
      <c r="B389" s="89"/>
      <c r="C389" s="284" t="s">
        <v>192</v>
      </c>
      <c r="D389" s="84">
        <v>43473</v>
      </c>
      <c r="E389" s="85" t="s">
        <v>1836</v>
      </c>
      <c r="F389" s="85" t="s">
        <v>3</v>
      </c>
      <c r="G389" s="85">
        <v>1701304</v>
      </c>
      <c r="H389" s="89"/>
      <c r="I389" s="285" t="s">
        <v>3533</v>
      </c>
      <c r="J389" s="89"/>
      <c r="K389" s="89"/>
      <c r="L389" s="89"/>
      <c r="M389" s="89"/>
      <c r="N389" s="286">
        <v>0</v>
      </c>
      <c r="O389" s="286">
        <v>52416.93</v>
      </c>
      <c r="P389" s="89" t="s">
        <v>674</v>
      </c>
    </row>
    <row r="390" spans="1:16" ht="63.75">
      <c r="A390" s="283">
        <v>670</v>
      </c>
      <c r="B390" s="89"/>
      <c r="C390" s="284" t="s">
        <v>192</v>
      </c>
      <c r="D390" s="84">
        <v>43473</v>
      </c>
      <c r="E390" s="85" t="s">
        <v>1837</v>
      </c>
      <c r="F390" s="85" t="s">
        <v>3</v>
      </c>
      <c r="G390" s="85">
        <v>1701308</v>
      </c>
      <c r="H390" s="89"/>
      <c r="I390" s="285" t="s">
        <v>3534</v>
      </c>
      <c r="J390" s="89"/>
      <c r="K390" s="89"/>
      <c r="L390" s="89"/>
      <c r="M390" s="89"/>
      <c r="N390" s="286">
        <v>0</v>
      </c>
      <c r="O390" s="286">
        <v>12560.6</v>
      </c>
      <c r="P390" s="89" t="s">
        <v>674</v>
      </c>
    </row>
    <row r="391" spans="1:16" ht="63.75">
      <c r="A391" s="283">
        <v>670</v>
      </c>
      <c r="B391" s="89"/>
      <c r="C391" s="284" t="s">
        <v>192</v>
      </c>
      <c r="D391" s="84">
        <v>43473</v>
      </c>
      <c r="E391" s="85" t="s">
        <v>1838</v>
      </c>
      <c r="F391" s="85" t="s">
        <v>3</v>
      </c>
      <c r="G391" s="85">
        <v>1701310</v>
      </c>
      <c r="H391" s="89"/>
      <c r="I391" s="285" t="s">
        <v>3535</v>
      </c>
      <c r="J391" s="89"/>
      <c r="K391" s="89"/>
      <c r="L391" s="89"/>
      <c r="M391" s="89"/>
      <c r="N391" s="286">
        <v>0</v>
      </c>
      <c r="O391" s="286">
        <v>17683.36</v>
      </c>
      <c r="P391" s="89" t="s">
        <v>674</v>
      </c>
    </row>
    <row r="392" spans="1:16" ht="63.75">
      <c r="A392" s="283" t="s">
        <v>567</v>
      </c>
      <c r="B392" s="89"/>
      <c r="C392" s="284" t="s">
        <v>617</v>
      </c>
      <c r="D392" s="84">
        <v>43473</v>
      </c>
      <c r="E392" s="85" t="s">
        <v>1839</v>
      </c>
      <c r="F392" s="85" t="s">
        <v>3</v>
      </c>
      <c r="G392" s="85">
        <v>1701163</v>
      </c>
      <c r="H392" s="89"/>
      <c r="I392" s="285" t="s">
        <v>3536</v>
      </c>
      <c r="J392" s="89"/>
      <c r="K392" s="89"/>
      <c r="L392" s="89"/>
      <c r="M392" s="89"/>
      <c r="N392" s="286">
        <v>0</v>
      </c>
      <c r="O392" s="286">
        <v>0.1</v>
      </c>
      <c r="P392" s="89" t="s">
        <v>674</v>
      </c>
    </row>
    <row r="393" spans="1:16" ht="51">
      <c r="A393" s="283" t="s">
        <v>567</v>
      </c>
      <c r="B393" s="89"/>
      <c r="C393" s="284" t="s">
        <v>617</v>
      </c>
      <c r="D393" s="84">
        <v>43473</v>
      </c>
      <c r="E393" s="85" t="s">
        <v>1840</v>
      </c>
      <c r="F393" s="85" t="s">
        <v>3</v>
      </c>
      <c r="G393" s="85">
        <v>1701164</v>
      </c>
      <c r="H393" s="89"/>
      <c r="I393" s="285" t="s">
        <v>3537</v>
      </c>
      <c r="J393" s="89"/>
      <c r="K393" s="89"/>
      <c r="L393" s="89"/>
      <c r="M393" s="89"/>
      <c r="N393" s="286">
        <v>0</v>
      </c>
      <c r="O393" s="286">
        <v>174.51</v>
      </c>
      <c r="P393" s="89" t="s">
        <v>674</v>
      </c>
    </row>
    <row r="394" spans="1:16" ht="51">
      <c r="A394" s="283" t="s">
        <v>567</v>
      </c>
      <c r="B394" s="89"/>
      <c r="C394" s="284" t="s">
        <v>617</v>
      </c>
      <c r="D394" s="84">
        <v>43473</v>
      </c>
      <c r="E394" s="85" t="s">
        <v>1841</v>
      </c>
      <c r="F394" s="85" t="s">
        <v>3</v>
      </c>
      <c r="G394" s="85">
        <v>1701262</v>
      </c>
      <c r="H394" s="89"/>
      <c r="I394" s="285" t="s">
        <v>3538</v>
      </c>
      <c r="J394" s="89"/>
      <c r="K394" s="89"/>
      <c r="L394" s="89"/>
      <c r="M394" s="89"/>
      <c r="N394" s="286">
        <v>0</v>
      </c>
      <c r="O394" s="286">
        <v>480</v>
      </c>
      <c r="P394" s="89" t="s">
        <v>674</v>
      </c>
    </row>
    <row r="395" spans="1:16" ht="63.75">
      <c r="A395" s="283">
        <v>20</v>
      </c>
      <c r="B395" s="89"/>
      <c r="C395" s="284" t="s">
        <v>46</v>
      </c>
      <c r="D395" s="84">
        <v>43473</v>
      </c>
      <c r="E395" s="85" t="s">
        <v>1842</v>
      </c>
      <c r="F395" s="85" t="s">
        <v>3</v>
      </c>
      <c r="G395" s="85">
        <v>1701249</v>
      </c>
      <c r="H395" s="89"/>
      <c r="I395" s="285" t="s">
        <v>3539</v>
      </c>
      <c r="J395" s="89"/>
      <c r="K395" s="89"/>
      <c r="L395" s="89"/>
      <c r="M395" s="89"/>
      <c r="N395" s="286">
        <v>0</v>
      </c>
      <c r="O395" s="286">
        <v>1342.9</v>
      </c>
      <c r="P395" s="89" t="s">
        <v>674</v>
      </c>
    </row>
    <row r="396" spans="1:16" ht="51">
      <c r="A396" s="283">
        <v>20</v>
      </c>
      <c r="B396" s="89"/>
      <c r="C396" s="284" t="s">
        <v>46</v>
      </c>
      <c r="D396" s="84">
        <v>43473</v>
      </c>
      <c r="E396" s="85" t="s">
        <v>1843</v>
      </c>
      <c r="F396" s="85" t="s">
        <v>3</v>
      </c>
      <c r="G396" s="85">
        <v>1701248</v>
      </c>
      <c r="H396" s="89"/>
      <c r="I396" s="285" t="s">
        <v>3540</v>
      </c>
      <c r="J396" s="89"/>
      <c r="K396" s="89"/>
      <c r="L396" s="89"/>
      <c r="M396" s="89"/>
      <c r="N396" s="286">
        <v>0</v>
      </c>
      <c r="O396" s="286">
        <v>681.30000000000007</v>
      </c>
      <c r="P396" s="89" t="s">
        <v>674</v>
      </c>
    </row>
    <row r="397" spans="1:16" ht="51">
      <c r="A397" s="283" t="s">
        <v>567</v>
      </c>
      <c r="B397" s="89"/>
      <c r="C397" s="284" t="s">
        <v>617</v>
      </c>
      <c r="D397" s="84">
        <v>43473</v>
      </c>
      <c r="E397" s="85" t="s">
        <v>1844</v>
      </c>
      <c r="F397" s="85" t="s">
        <v>3</v>
      </c>
      <c r="G397" s="85">
        <v>1701247</v>
      </c>
      <c r="H397" s="89"/>
      <c r="I397" s="285" t="s">
        <v>3541</v>
      </c>
      <c r="J397" s="89"/>
      <c r="K397" s="89"/>
      <c r="L397" s="89"/>
      <c r="M397" s="89"/>
      <c r="N397" s="286">
        <v>0</v>
      </c>
      <c r="O397" s="286">
        <v>34.75</v>
      </c>
      <c r="P397" s="89" t="s">
        <v>674</v>
      </c>
    </row>
    <row r="398" spans="1:16" ht="51">
      <c r="A398" s="283">
        <v>20</v>
      </c>
      <c r="B398" s="89"/>
      <c r="C398" s="284" t="s">
        <v>46</v>
      </c>
      <c r="D398" s="84">
        <v>43473</v>
      </c>
      <c r="E398" s="85" t="s">
        <v>1845</v>
      </c>
      <c r="F398" s="85" t="s">
        <v>3</v>
      </c>
      <c r="G398" s="85">
        <v>1701246</v>
      </c>
      <c r="H398" s="89"/>
      <c r="I398" s="285" t="s">
        <v>3542</v>
      </c>
      <c r="J398" s="89"/>
      <c r="K398" s="89"/>
      <c r="L398" s="89"/>
      <c r="M398" s="89"/>
      <c r="N398" s="286">
        <v>0</v>
      </c>
      <c r="O398" s="286">
        <v>44.52</v>
      </c>
      <c r="P398" s="89" t="s">
        <v>674</v>
      </c>
    </row>
    <row r="399" spans="1:16" ht="51">
      <c r="A399" s="283" t="s">
        <v>567</v>
      </c>
      <c r="B399" s="89"/>
      <c r="C399" s="284" t="s">
        <v>617</v>
      </c>
      <c r="D399" s="84">
        <v>43473</v>
      </c>
      <c r="E399" s="85" t="s">
        <v>1846</v>
      </c>
      <c r="F399" s="85" t="s">
        <v>3</v>
      </c>
      <c r="G399" s="85">
        <v>1701245</v>
      </c>
      <c r="H399" s="89"/>
      <c r="I399" s="285" t="s">
        <v>3543</v>
      </c>
      <c r="J399" s="89"/>
      <c r="K399" s="89"/>
      <c r="L399" s="89"/>
      <c r="M399" s="89"/>
      <c r="N399" s="286">
        <v>0</v>
      </c>
      <c r="O399" s="286">
        <v>640.30000000000007</v>
      </c>
      <c r="P399" s="89" t="s">
        <v>674</v>
      </c>
    </row>
    <row r="400" spans="1:16" ht="51">
      <c r="A400" s="283" t="s">
        <v>567</v>
      </c>
      <c r="B400" s="89"/>
      <c r="C400" s="284" t="s">
        <v>617</v>
      </c>
      <c r="D400" s="84">
        <v>43473</v>
      </c>
      <c r="E400" s="85" t="s">
        <v>1847</v>
      </c>
      <c r="F400" s="85" t="s">
        <v>3</v>
      </c>
      <c r="G400" s="85">
        <v>1701242</v>
      </c>
      <c r="H400" s="89"/>
      <c r="I400" s="285" t="s">
        <v>3544</v>
      </c>
      <c r="J400" s="89"/>
      <c r="K400" s="89"/>
      <c r="L400" s="89"/>
      <c r="M400" s="89"/>
      <c r="N400" s="286">
        <v>0</v>
      </c>
      <c r="O400" s="286">
        <v>562.36</v>
      </c>
      <c r="P400" s="89" t="s">
        <v>674</v>
      </c>
    </row>
    <row r="401" spans="1:16" ht="51">
      <c r="A401" s="283">
        <v>20</v>
      </c>
      <c r="B401" s="89"/>
      <c r="C401" s="284" t="s">
        <v>46</v>
      </c>
      <c r="D401" s="84">
        <v>43473</v>
      </c>
      <c r="E401" s="85" t="s">
        <v>1848</v>
      </c>
      <c r="F401" s="85" t="s">
        <v>3</v>
      </c>
      <c r="G401" s="85">
        <v>1701231</v>
      </c>
      <c r="H401" s="89"/>
      <c r="I401" s="285" t="s">
        <v>3545</v>
      </c>
      <c r="J401" s="89"/>
      <c r="K401" s="89"/>
      <c r="L401" s="89"/>
      <c r="M401" s="89"/>
      <c r="N401" s="286">
        <v>0</v>
      </c>
      <c r="O401" s="286">
        <v>1793.4</v>
      </c>
      <c r="P401" s="89" t="s">
        <v>674</v>
      </c>
    </row>
    <row r="402" spans="1:16" ht="51">
      <c r="A402" s="283">
        <v>20</v>
      </c>
      <c r="B402" s="89"/>
      <c r="C402" s="284" t="s">
        <v>46</v>
      </c>
      <c r="D402" s="84">
        <v>43473</v>
      </c>
      <c r="E402" s="85" t="s">
        <v>1849</v>
      </c>
      <c r="F402" s="85" t="s">
        <v>3</v>
      </c>
      <c r="G402" s="85">
        <v>1701227</v>
      </c>
      <c r="H402" s="89"/>
      <c r="I402" s="285" t="s">
        <v>3546</v>
      </c>
      <c r="J402" s="89"/>
      <c r="K402" s="89"/>
      <c r="L402" s="89"/>
      <c r="M402" s="89"/>
      <c r="N402" s="286">
        <v>0</v>
      </c>
      <c r="O402" s="286">
        <v>800</v>
      </c>
      <c r="P402" s="89" t="s">
        <v>674</v>
      </c>
    </row>
    <row r="403" spans="1:16" ht="51">
      <c r="A403" s="283">
        <v>20</v>
      </c>
      <c r="B403" s="89"/>
      <c r="C403" s="284" t="s">
        <v>46</v>
      </c>
      <c r="D403" s="84">
        <v>43473</v>
      </c>
      <c r="E403" s="85" t="s">
        <v>1850</v>
      </c>
      <c r="F403" s="85" t="s">
        <v>3</v>
      </c>
      <c r="G403" s="85">
        <v>1701226</v>
      </c>
      <c r="H403" s="89"/>
      <c r="I403" s="285" t="s">
        <v>3547</v>
      </c>
      <c r="J403" s="89"/>
      <c r="K403" s="89"/>
      <c r="L403" s="89"/>
      <c r="M403" s="89"/>
      <c r="N403" s="286">
        <v>0</v>
      </c>
      <c r="O403" s="286">
        <v>800</v>
      </c>
      <c r="P403" s="89" t="s">
        <v>674</v>
      </c>
    </row>
    <row r="404" spans="1:16" ht="51">
      <c r="A404" s="283">
        <v>35</v>
      </c>
      <c r="B404" s="89"/>
      <c r="C404" s="284" t="s">
        <v>48</v>
      </c>
      <c r="D404" s="84">
        <v>43473</v>
      </c>
      <c r="E404" s="85" t="s">
        <v>1851</v>
      </c>
      <c r="F404" s="85" t="s">
        <v>3</v>
      </c>
      <c r="G404" s="85">
        <v>1701194</v>
      </c>
      <c r="H404" s="89"/>
      <c r="I404" s="285" t="s">
        <v>3548</v>
      </c>
      <c r="J404" s="89"/>
      <c r="K404" s="89"/>
      <c r="L404" s="89"/>
      <c r="M404" s="89"/>
      <c r="N404" s="286">
        <v>0</v>
      </c>
      <c r="O404" s="286">
        <v>1500</v>
      </c>
      <c r="P404" s="89" t="s">
        <v>674</v>
      </c>
    </row>
    <row r="405" spans="1:16" ht="51">
      <c r="A405" s="283" t="s">
        <v>567</v>
      </c>
      <c r="B405" s="89"/>
      <c r="C405" s="284" t="s">
        <v>617</v>
      </c>
      <c r="D405" s="84">
        <v>43473</v>
      </c>
      <c r="E405" s="85" t="s">
        <v>1852</v>
      </c>
      <c r="F405" s="85" t="s">
        <v>3</v>
      </c>
      <c r="G405" s="85">
        <v>1701179</v>
      </c>
      <c r="H405" s="89"/>
      <c r="I405" s="285" t="s">
        <v>3549</v>
      </c>
      <c r="J405" s="89"/>
      <c r="K405" s="89"/>
      <c r="L405" s="89"/>
      <c r="M405" s="89"/>
      <c r="N405" s="286">
        <v>0</v>
      </c>
      <c r="O405" s="286">
        <v>1425</v>
      </c>
      <c r="P405" s="89" t="s">
        <v>674</v>
      </c>
    </row>
    <row r="406" spans="1:16" ht="51">
      <c r="A406" s="283">
        <v>20</v>
      </c>
      <c r="B406" s="89"/>
      <c r="C406" s="284" t="s">
        <v>46</v>
      </c>
      <c r="D406" s="84">
        <v>43473</v>
      </c>
      <c r="E406" s="85" t="s">
        <v>1853</v>
      </c>
      <c r="F406" s="85" t="s">
        <v>3</v>
      </c>
      <c r="G406" s="85">
        <v>1701175</v>
      </c>
      <c r="H406" s="89"/>
      <c r="I406" s="285" t="s">
        <v>3550</v>
      </c>
      <c r="J406" s="89"/>
      <c r="K406" s="89"/>
      <c r="L406" s="89"/>
      <c r="M406" s="89"/>
      <c r="N406" s="286">
        <v>0</v>
      </c>
      <c r="O406" s="286">
        <v>0.97</v>
      </c>
      <c r="P406" s="89" t="s">
        <v>674</v>
      </c>
    </row>
    <row r="407" spans="1:16" ht="51">
      <c r="A407" s="283">
        <v>20</v>
      </c>
      <c r="B407" s="89"/>
      <c r="C407" s="284" t="s">
        <v>46</v>
      </c>
      <c r="D407" s="84">
        <v>43473</v>
      </c>
      <c r="E407" s="85" t="s">
        <v>1854</v>
      </c>
      <c r="F407" s="85" t="s">
        <v>3</v>
      </c>
      <c r="G407" s="85">
        <v>1701173</v>
      </c>
      <c r="H407" s="89"/>
      <c r="I407" s="285" t="s">
        <v>3551</v>
      </c>
      <c r="J407" s="89"/>
      <c r="K407" s="89"/>
      <c r="L407" s="89"/>
      <c r="M407" s="89"/>
      <c r="N407" s="286">
        <v>0</v>
      </c>
      <c r="O407" s="286">
        <v>260.5</v>
      </c>
      <c r="P407" s="89" t="s">
        <v>674</v>
      </c>
    </row>
    <row r="408" spans="1:16" ht="51">
      <c r="A408" s="283" t="s">
        <v>567</v>
      </c>
      <c r="B408" s="89"/>
      <c r="C408" s="284" t="s">
        <v>617</v>
      </c>
      <c r="D408" s="84">
        <v>43473</v>
      </c>
      <c r="E408" s="85" t="s">
        <v>1855</v>
      </c>
      <c r="F408" s="85" t="s">
        <v>3</v>
      </c>
      <c r="G408" s="85">
        <v>1701169</v>
      </c>
      <c r="H408" s="89"/>
      <c r="I408" s="285" t="s">
        <v>3552</v>
      </c>
      <c r="J408" s="89"/>
      <c r="K408" s="89"/>
      <c r="L408" s="89"/>
      <c r="M408" s="89"/>
      <c r="N408" s="286">
        <v>0</v>
      </c>
      <c r="O408" s="286">
        <v>2267.5</v>
      </c>
      <c r="P408" s="89" t="s">
        <v>674</v>
      </c>
    </row>
    <row r="409" spans="1:16" ht="114.75">
      <c r="A409" s="283" t="s">
        <v>558</v>
      </c>
      <c r="B409" s="89"/>
      <c r="C409" s="284" t="s">
        <v>618</v>
      </c>
      <c r="D409" s="84">
        <v>43473</v>
      </c>
      <c r="E409" s="85" t="s">
        <v>1856</v>
      </c>
      <c r="F409" s="85" t="s">
        <v>675</v>
      </c>
      <c r="G409" s="85">
        <v>182821</v>
      </c>
      <c r="H409" s="89"/>
      <c r="I409" s="285" t="s">
        <v>3553</v>
      </c>
      <c r="J409" s="89"/>
      <c r="K409" s="89"/>
      <c r="L409" s="89"/>
      <c r="M409" s="89"/>
      <c r="N409" s="286">
        <v>0</v>
      </c>
      <c r="O409" s="286">
        <v>14002.59</v>
      </c>
      <c r="P409" s="89" t="s">
        <v>674</v>
      </c>
    </row>
    <row r="410" spans="1:16" ht="89.25">
      <c r="A410" s="283" t="s">
        <v>558</v>
      </c>
      <c r="B410" s="89"/>
      <c r="C410" s="284" t="s">
        <v>618</v>
      </c>
      <c r="D410" s="84">
        <v>43473</v>
      </c>
      <c r="E410" s="85" t="s">
        <v>1857</v>
      </c>
      <c r="F410" s="85" t="s">
        <v>675</v>
      </c>
      <c r="G410" s="85">
        <v>182806</v>
      </c>
      <c r="H410" s="89"/>
      <c r="I410" s="285" t="s">
        <v>3554</v>
      </c>
      <c r="J410" s="89"/>
      <c r="K410" s="89"/>
      <c r="L410" s="89"/>
      <c r="M410" s="89"/>
      <c r="N410" s="286">
        <v>0</v>
      </c>
      <c r="O410" s="286">
        <v>7353</v>
      </c>
      <c r="P410" s="89" t="s">
        <v>674</v>
      </c>
    </row>
    <row r="411" spans="1:16" ht="76.5">
      <c r="A411" s="283">
        <v>46</v>
      </c>
      <c r="B411" s="89"/>
      <c r="C411" s="284" t="s">
        <v>50</v>
      </c>
      <c r="D411" s="84">
        <v>43473</v>
      </c>
      <c r="E411" s="85" t="s">
        <v>1858</v>
      </c>
      <c r="F411" s="85" t="s">
        <v>675</v>
      </c>
      <c r="G411" s="85">
        <v>182807</v>
      </c>
      <c r="H411" s="89"/>
      <c r="I411" s="285" t="s">
        <v>3555</v>
      </c>
      <c r="J411" s="89"/>
      <c r="K411" s="89"/>
      <c r="L411" s="89"/>
      <c r="M411" s="89"/>
      <c r="N411" s="286">
        <v>0</v>
      </c>
      <c r="O411" s="286">
        <v>4798</v>
      </c>
      <c r="P411" s="89" t="s">
        <v>674</v>
      </c>
    </row>
    <row r="412" spans="1:16" ht="76.5">
      <c r="A412" s="283">
        <v>513</v>
      </c>
      <c r="B412" s="89"/>
      <c r="C412" s="284" t="s">
        <v>173</v>
      </c>
      <c r="D412" s="84">
        <v>43473</v>
      </c>
      <c r="E412" s="85" t="s">
        <v>1859</v>
      </c>
      <c r="F412" s="85" t="s">
        <v>675</v>
      </c>
      <c r="G412" s="85">
        <v>182805</v>
      </c>
      <c r="H412" s="89"/>
      <c r="I412" s="285" t="s">
        <v>3556</v>
      </c>
      <c r="J412" s="89"/>
      <c r="K412" s="89"/>
      <c r="L412" s="89"/>
      <c r="M412" s="89"/>
      <c r="N412" s="286">
        <v>0</v>
      </c>
      <c r="O412" s="286">
        <v>5541.39</v>
      </c>
      <c r="P412" s="89" t="s">
        <v>674</v>
      </c>
    </row>
    <row r="413" spans="1:16" ht="51">
      <c r="A413" s="283">
        <v>10</v>
      </c>
      <c r="B413" s="89"/>
      <c r="C413" s="284" t="s">
        <v>43</v>
      </c>
      <c r="D413" s="84">
        <v>43473</v>
      </c>
      <c r="E413" s="85" t="s">
        <v>1860</v>
      </c>
      <c r="F413" s="85" t="s">
        <v>6</v>
      </c>
      <c r="G413" s="85">
        <v>933582</v>
      </c>
      <c r="H413" s="89"/>
      <c r="I413" s="285" t="s">
        <v>3557</v>
      </c>
      <c r="J413" s="89"/>
      <c r="K413" s="89"/>
      <c r="L413" s="89"/>
      <c r="M413" s="89"/>
      <c r="N413" s="286">
        <v>0</v>
      </c>
      <c r="O413" s="286">
        <v>26495.17</v>
      </c>
      <c r="P413" s="89" t="s">
        <v>674</v>
      </c>
    </row>
    <row r="414" spans="1:16" ht="63.75">
      <c r="A414" s="283">
        <v>10</v>
      </c>
      <c r="B414" s="89"/>
      <c r="C414" s="284" t="s">
        <v>43</v>
      </c>
      <c r="D414" s="84">
        <v>43473</v>
      </c>
      <c r="E414" s="85" t="s">
        <v>1861</v>
      </c>
      <c r="F414" s="85" t="s">
        <v>6</v>
      </c>
      <c r="G414" s="85">
        <v>933586</v>
      </c>
      <c r="H414" s="89"/>
      <c r="I414" s="285" t="s">
        <v>3558</v>
      </c>
      <c r="J414" s="89"/>
      <c r="K414" s="89"/>
      <c r="L414" s="89"/>
      <c r="M414" s="89"/>
      <c r="N414" s="286">
        <v>0</v>
      </c>
      <c r="O414" s="286">
        <v>38912.870000000003</v>
      </c>
      <c r="P414" s="89" t="s">
        <v>674</v>
      </c>
    </row>
    <row r="415" spans="1:16" ht="89.25">
      <c r="A415" s="283">
        <v>25</v>
      </c>
      <c r="B415" s="89"/>
      <c r="C415" s="284" t="s">
        <v>47</v>
      </c>
      <c r="D415" s="84">
        <v>43473</v>
      </c>
      <c r="E415" s="85" t="s">
        <v>1862</v>
      </c>
      <c r="F415" s="85" t="s">
        <v>15</v>
      </c>
      <c r="G415" s="85">
        <v>7044</v>
      </c>
      <c r="H415" s="89"/>
      <c r="I415" s="285" t="s">
        <v>3559</v>
      </c>
      <c r="J415" s="89"/>
      <c r="K415" s="89"/>
      <c r="L415" s="89"/>
      <c r="M415" s="89"/>
      <c r="N415" s="286">
        <v>50</v>
      </c>
      <c r="O415" s="286">
        <v>0</v>
      </c>
      <c r="P415" s="89" t="s">
        <v>674</v>
      </c>
    </row>
    <row r="416" spans="1:16" ht="51">
      <c r="A416" s="283">
        <v>10</v>
      </c>
      <c r="B416" s="89"/>
      <c r="C416" s="284" t="s">
        <v>43</v>
      </c>
      <c r="D416" s="84">
        <v>43473</v>
      </c>
      <c r="E416" s="85" t="s">
        <v>1863</v>
      </c>
      <c r="F416" s="85" t="s">
        <v>15</v>
      </c>
      <c r="G416" s="85">
        <v>933583</v>
      </c>
      <c r="H416" s="89"/>
      <c r="I416" s="285" t="s">
        <v>3560</v>
      </c>
      <c r="J416" s="89"/>
      <c r="K416" s="89"/>
      <c r="L416" s="89"/>
      <c r="M416" s="89"/>
      <c r="N416" s="286">
        <v>50</v>
      </c>
      <c r="O416" s="286">
        <v>0</v>
      </c>
      <c r="P416" s="89" t="s">
        <v>674</v>
      </c>
    </row>
    <row r="417" spans="1:16" ht="63.75">
      <c r="A417" s="283">
        <v>513</v>
      </c>
      <c r="B417" s="89"/>
      <c r="C417" s="284" t="s">
        <v>173</v>
      </c>
      <c r="D417" s="84">
        <v>43473</v>
      </c>
      <c r="E417" s="85" t="s">
        <v>1864</v>
      </c>
      <c r="F417" s="85" t="s">
        <v>15</v>
      </c>
      <c r="G417" s="85">
        <v>933585</v>
      </c>
      <c r="H417" s="89"/>
      <c r="I417" s="285" t="s">
        <v>755</v>
      </c>
      <c r="J417" s="89"/>
      <c r="K417" s="89"/>
      <c r="L417" s="89"/>
      <c r="M417" s="89"/>
      <c r="N417" s="286">
        <v>50</v>
      </c>
      <c r="O417" s="286">
        <v>0</v>
      </c>
      <c r="P417" s="89" t="s">
        <v>674</v>
      </c>
    </row>
    <row r="418" spans="1:16" ht="63.75">
      <c r="A418" s="283">
        <v>10</v>
      </c>
      <c r="B418" s="89"/>
      <c r="C418" s="284" t="s">
        <v>43</v>
      </c>
      <c r="D418" s="84">
        <v>43473</v>
      </c>
      <c r="E418" s="85" t="s">
        <v>1865</v>
      </c>
      <c r="F418" s="85" t="s">
        <v>15</v>
      </c>
      <c r="G418" s="85">
        <v>933587</v>
      </c>
      <c r="H418" s="89"/>
      <c r="I418" s="285" t="s">
        <v>3561</v>
      </c>
      <c r="J418" s="89"/>
      <c r="K418" s="89"/>
      <c r="L418" s="89"/>
      <c r="M418" s="89"/>
      <c r="N418" s="286">
        <v>50</v>
      </c>
      <c r="O418" s="286">
        <v>0</v>
      </c>
      <c r="P418" s="89" t="s">
        <v>674</v>
      </c>
    </row>
    <row r="419" spans="1:16" ht="63.75">
      <c r="A419" s="283">
        <v>670</v>
      </c>
      <c r="B419" s="89"/>
      <c r="C419" s="284" t="s">
        <v>192</v>
      </c>
      <c r="D419" s="84">
        <v>43473</v>
      </c>
      <c r="E419" s="85" t="s">
        <v>1866</v>
      </c>
      <c r="F419" s="85" t="s">
        <v>6</v>
      </c>
      <c r="G419" s="85">
        <v>1068027</v>
      </c>
      <c r="H419" s="89"/>
      <c r="I419" s="285" t="s">
        <v>3562</v>
      </c>
      <c r="J419" s="89"/>
      <c r="K419" s="89"/>
      <c r="L419" s="89"/>
      <c r="M419" s="89"/>
      <c r="N419" s="286">
        <v>0</v>
      </c>
      <c r="O419" s="286">
        <v>49983.5</v>
      </c>
      <c r="P419" s="89" t="s">
        <v>674</v>
      </c>
    </row>
    <row r="420" spans="1:16" ht="51">
      <c r="A420" s="283">
        <v>25</v>
      </c>
      <c r="B420" s="89"/>
      <c r="C420" s="284" t="s">
        <v>47</v>
      </c>
      <c r="D420" s="84">
        <v>43473</v>
      </c>
      <c r="E420" s="85" t="s">
        <v>1867</v>
      </c>
      <c r="F420" s="85" t="s">
        <v>6</v>
      </c>
      <c r="G420" s="85">
        <v>1068037</v>
      </c>
      <c r="H420" s="89"/>
      <c r="I420" s="285" t="s">
        <v>3563</v>
      </c>
      <c r="J420" s="89"/>
      <c r="K420" s="89"/>
      <c r="L420" s="89"/>
      <c r="M420" s="89"/>
      <c r="N420" s="286">
        <v>0</v>
      </c>
      <c r="O420" s="286">
        <v>219.4</v>
      </c>
      <c r="P420" s="89" t="s">
        <v>674</v>
      </c>
    </row>
    <row r="421" spans="1:16" ht="51">
      <c r="A421" s="283" t="s">
        <v>561</v>
      </c>
      <c r="B421" s="89"/>
      <c r="C421" s="284" t="s">
        <v>771</v>
      </c>
      <c r="D421" s="84">
        <v>43473</v>
      </c>
      <c r="E421" s="85" t="s">
        <v>1868</v>
      </c>
      <c r="F421" s="85" t="s">
        <v>6</v>
      </c>
      <c r="G421" s="85">
        <v>1068036</v>
      </c>
      <c r="H421" s="89"/>
      <c r="I421" s="285" t="s">
        <v>3564</v>
      </c>
      <c r="J421" s="89"/>
      <c r="K421" s="89"/>
      <c r="L421" s="89"/>
      <c r="M421" s="89"/>
      <c r="N421" s="286">
        <v>0</v>
      </c>
      <c r="O421" s="286">
        <v>4250</v>
      </c>
      <c r="P421" s="89" t="s">
        <v>674</v>
      </c>
    </row>
    <row r="422" spans="1:16" ht="51">
      <c r="A422" s="283" t="s">
        <v>561</v>
      </c>
      <c r="B422" s="89"/>
      <c r="C422" s="284" t="s">
        <v>771</v>
      </c>
      <c r="D422" s="84">
        <v>43473</v>
      </c>
      <c r="E422" s="85" t="s">
        <v>1869</v>
      </c>
      <c r="F422" s="85" t="s">
        <v>6</v>
      </c>
      <c r="G422" s="85">
        <v>1068034</v>
      </c>
      <c r="H422" s="89"/>
      <c r="I422" s="285" t="s">
        <v>3565</v>
      </c>
      <c r="J422" s="89"/>
      <c r="K422" s="89"/>
      <c r="L422" s="89"/>
      <c r="M422" s="89"/>
      <c r="N422" s="286">
        <v>0</v>
      </c>
      <c r="O422" s="286">
        <v>500</v>
      </c>
      <c r="P422" s="89" t="s">
        <v>674</v>
      </c>
    </row>
    <row r="423" spans="1:16" ht="51">
      <c r="A423" s="283">
        <v>10</v>
      </c>
      <c r="B423" s="89"/>
      <c r="C423" s="284" t="s">
        <v>43</v>
      </c>
      <c r="D423" s="84">
        <v>43473</v>
      </c>
      <c r="E423" s="85" t="s">
        <v>1870</v>
      </c>
      <c r="F423" s="85" t="s">
        <v>6</v>
      </c>
      <c r="G423" s="85">
        <v>933895</v>
      </c>
      <c r="H423" s="89"/>
      <c r="I423" s="285" t="s">
        <v>3566</v>
      </c>
      <c r="J423" s="89"/>
      <c r="K423" s="89"/>
      <c r="L423" s="89"/>
      <c r="M423" s="89"/>
      <c r="N423" s="286">
        <v>0</v>
      </c>
      <c r="O423" s="286">
        <v>20055.48</v>
      </c>
      <c r="P423" s="89" t="s">
        <v>674</v>
      </c>
    </row>
    <row r="424" spans="1:16" ht="51">
      <c r="A424" s="283">
        <v>10</v>
      </c>
      <c r="B424" s="89"/>
      <c r="C424" s="284" t="s">
        <v>43</v>
      </c>
      <c r="D424" s="84">
        <v>43473</v>
      </c>
      <c r="E424" s="85" t="s">
        <v>1871</v>
      </c>
      <c r="F424" s="85" t="s">
        <v>6</v>
      </c>
      <c r="G424" s="85">
        <v>933901</v>
      </c>
      <c r="H424" s="89"/>
      <c r="I424" s="285" t="s">
        <v>3567</v>
      </c>
      <c r="J424" s="89"/>
      <c r="K424" s="89"/>
      <c r="L424" s="89"/>
      <c r="M424" s="89"/>
      <c r="N424" s="286">
        <v>0</v>
      </c>
      <c r="O424" s="286">
        <v>388025.47</v>
      </c>
      <c r="P424" s="89" t="s">
        <v>674</v>
      </c>
    </row>
    <row r="425" spans="1:16" ht="51">
      <c r="A425" s="283">
        <v>10</v>
      </c>
      <c r="B425" s="89"/>
      <c r="C425" s="284" t="s">
        <v>43</v>
      </c>
      <c r="D425" s="84">
        <v>43473</v>
      </c>
      <c r="E425" s="85" t="s">
        <v>1872</v>
      </c>
      <c r="F425" s="85" t="s">
        <v>6</v>
      </c>
      <c r="G425" s="85">
        <v>933903</v>
      </c>
      <c r="H425" s="89"/>
      <c r="I425" s="285" t="s">
        <v>3568</v>
      </c>
      <c r="J425" s="89"/>
      <c r="K425" s="89"/>
      <c r="L425" s="89"/>
      <c r="M425" s="89"/>
      <c r="N425" s="286">
        <v>0</v>
      </c>
      <c r="O425" s="286">
        <v>4187.82</v>
      </c>
      <c r="P425" s="89" t="s">
        <v>674</v>
      </c>
    </row>
    <row r="426" spans="1:16" ht="51">
      <c r="A426" s="283">
        <v>513</v>
      </c>
      <c r="B426" s="89"/>
      <c r="C426" s="284" t="s">
        <v>173</v>
      </c>
      <c r="D426" s="84">
        <v>43473</v>
      </c>
      <c r="E426" s="85" t="s">
        <v>1873</v>
      </c>
      <c r="F426" s="85" t="s">
        <v>15</v>
      </c>
      <c r="G426" s="85">
        <v>933888</v>
      </c>
      <c r="H426" s="89"/>
      <c r="I426" s="285" t="s">
        <v>3569</v>
      </c>
      <c r="J426" s="89"/>
      <c r="K426" s="89"/>
      <c r="L426" s="89"/>
      <c r="M426" s="89"/>
      <c r="N426" s="286">
        <v>50</v>
      </c>
      <c r="O426" s="286">
        <v>0</v>
      </c>
      <c r="P426" s="89" t="s">
        <v>674</v>
      </c>
    </row>
    <row r="427" spans="1:16" ht="51">
      <c r="A427" s="283">
        <v>513</v>
      </c>
      <c r="B427" s="89"/>
      <c r="C427" s="284" t="s">
        <v>173</v>
      </c>
      <c r="D427" s="84">
        <v>43473</v>
      </c>
      <c r="E427" s="85" t="s">
        <v>1874</v>
      </c>
      <c r="F427" s="85" t="s">
        <v>15</v>
      </c>
      <c r="G427" s="85">
        <v>933890</v>
      </c>
      <c r="H427" s="89"/>
      <c r="I427" s="285" t="s">
        <v>3569</v>
      </c>
      <c r="J427" s="89"/>
      <c r="K427" s="89"/>
      <c r="L427" s="89"/>
      <c r="M427" s="89"/>
      <c r="N427" s="286">
        <v>50</v>
      </c>
      <c r="O427" s="286">
        <v>0</v>
      </c>
      <c r="P427" s="89" t="s">
        <v>674</v>
      </c>
    </row>
    <row r="428" spans="1:16" ht="51">
      <c r="A428" s="283">
        <v>513</v>
      </c>
      <c r="B428" s="89"/>
      <c r="C428" s="284" t="s">
        <v>173</v>
      </c>
      <c r="D428" s="84">
        <v>43473</v>
      </c>
      <c r="E428" s="85" t="s">
        <v>1875</v>
      </c>
      <c r="F428" s="85" t="s">
        <v>15</v>
      </c>
      <c r="G428" s="85">
        <v>933892</v>
      </c>
      <c r="H428" s="89"/>
      <c r="I428" s="285" t="s">
        <v>3569</v>
      </c>
      <c r="J428" s="89"/>
      <c r="K428" s="89"/>
      <c r="L428" s="89"/>
      <c r="M428" s="89"/>
      <c r="N428" s="286">
        <v>50</v>
      </c>
      <c r="O428" s="286">
        <v>0</v>
      </c>
      <c r="P428" s="89" t="s">
        <v>674</v>
      </c>
    </row>
    <row r="429" spans="1:16" ht="51">
      <c r="A429" s="283">
        <v>513</v>
      </c>
      <c r="B429" s="89"/>
      <c r="C429" s="284" t="s">
        <v>173</v>
      </c>
      <c r="D429" s="84">
        <v>43473</v>
      </c>
      <c r="E429" s="85" t="s">
        <v>1876</v>
      </c>
      <c r="F429" s="85" t="s">
        <v>15</v>
      </c>
      <c r="G429" s="85">
        <v>933894</v>
      </c>
      <c r="H429" s="89"/>
      <c r="I429" s="285" t="s">
        <v>3570</v>
      </c>
      <c r="J429" s="89"/>
      <c r="K429" s="89"/>
      <c r="L429" s="89"/>
      <c r="M429" s="89"/>
      <c r="N429" s="286">
        <v>50</v>
      </c>
      <c r="O429" s="286">
        <v>0</v>
      </c>
      <c r="P429" s="89" t="s">
        <v>674</v>
      </c>
    </row>
    <row r="430" spans="1:16" ht="51">
      <c r="A430" s="283">
        <v>10</v>
      </c>
      <c r="B430" s="89"/>
      <c r="C430" s="284" t="s">
        <v>43</v>
      </c>
      <c r="D430" s="84">
        <v>43473</v>
      </c>
      <c r="E430" s="85" t="s">
        <v>1877</v>
      </c>
      <c r="F430" s="85" t="s">
        <v>15</v>
      </c>
      <c r="G430" s="85">
        <v>933896</v>
      </c>
      <c r="H430" s="89"/>
      <c r="I430" s="285" t="s">
        <v>3571</v>
      </c>
      <c r="J430" s="89"/>
      <c r="K430" s="89"/>
      <c r="L430" s="89"/>
      <c r="M430" s="89"/>
      <c r="N430" s="286">
        <v>50</v>
      </c>
      <c r="O430" s="286">
        <v>0</v>
      </c>
      <c r="P430" s="89" t="s">
        <v>674</v>
      </c>
    </row>
    <row r="431" spans="1:16" ht="51">
      <c r="A431" s="283">
        <v>513</v>
      </c>
      <c r="B431" s="89"/>
      <c r="C431" s="284" t="s">
        <v>173</v>
      </c>
      <c r="D431" s="84">
        <v>43473</v>
      </c>
      <c r="E431" s="85" t="s">
        <v>1878</v>
      </c>
      <c r="F431" s="85" t="s">
        <v>15</v>
      </c>
      <c r="G431" s="85">
        <v>933898</v>
      </c>
      <c r="H431" s="89"/>
      <c r="I431" s="285" t="s">
        <v>748</v>
      </c>
      <c r="J431" s="89"/>
      <c r="K431" s="89"/>
      <c r="L431" s="89"/>
      <c r="M431" s="89"/>
      <c r="N431" s="286">
        <v>50</v>
      </c>
      <c r="O431" s="286">
        <v>0</v>
      </c>
      <c r="P431" s="89" t="s">
        <v>674</v>
      </c>
    </row>
    <row r="432" spans="1:16" ht="51">
      <c r="A432" s="283">
        <v>513</v>
      </c>
      <c r="B432" s="89"/>
      <c r="C432" s="284" t="s">
        <v>173</v>
      </c>
      <c r="D432" s="84">
        <v>43473</v>
      </c>
      <c r="E432" s="85" t="s">
        <v>1879</v>
      </c>
      <c r="F432" s="85" t="s">
        <v>15</v>
      </c>
      <c r="G432" s="85">
        <v>933900</v>
      </c>
      <c r="H432" s="89"/>
      <c r="I432" s="285" t="s">
        <v>748</v>
      </c>
      <c r="J432" s="89"/>
      <c r="K432" s="89"/>
      <c r="L432" s="89"/>
      <c r="M432" s="89"/>
      <c r="N432" s="286">
        <v>50</v>
      </c>
      <c r="O432" s="286">
        <v>0</v>
      </c>
      <c r="P432" s="89" t="s">
        <v>674</v>
      </c>
    </row>
    <row r="433" spans="1:16" ht="51">
      <c r="A433" s="283">
        <v>10</v>
      </c>
      <c r="B433" s="89"/>
      <c r="C433" s="284" t="s">
        <v>43</v>
      </c>
      <c r="D433" s="84">
        <v>43473</v>
      </c>
      <c r="E433" s="85" t="s">
        <v>1880</v>
      </c>
      <c r="F433" s="85" t="s">
        <v>15</v>
      </c>
      <c r="G433" s="85">
        <v>933902</v>
      </c>
      <c r="H433" s="89"/>
      <c r="I433" s="285" t="s">
        <v>751</v>
      </c>
      <c r="J433" s="89"/>
      <c r="K433" s="89"/>
      <c r="L433" s="89"/>
      <c r="M433" s="89"/>
      <c r="N433" s="286">
        <v>50</v>
      </c>
      <c r="O433" s="286">
        <v>0</v>
      </c>
      <c r="P433" s="89" t="s">
        <v>674</v>
      </c>
    </row>
    <row r="434" spans="1:16" ht="51">
      <c r="A434" s="283">
        <v>10</v>
      </c>
      <c r="B434" s="89"/>
      <c r="C434" s="284" t="s">
        <v>43</v>
      </c>
      <c r="D434" s="84">
        <v>43473</v>
      </c>
      <c r="E434" s="85" t="s">
        <v>1881</v>
      </c>
      <c r="F434" s="85" t="s">
        <v>15</v>
      </c>
      <c r="G434" s="85">
        <v>933904</v>
      </c>
      <c r="H434" s="89"/>
      <c r="I434" s="285" t="s">
        <v>3572</v>
      </c>
      <c r="J434" s="89"/>
      <c r="K434" s="89"/>
      <c r="L434" s="89"/>
      <c r="M434" s="89"/>
      <c r="N434" s="286">
        <v>50</v>
      </c>
      <c r="O434" s="286">
        <v>0</v>
      </c>
      <c r="P434" s="89" t="s">
        <v>674</v>
      </c>
    </row>
    <row r="435" spans="1:16" ht="51">
      <c r="A435" s="283">
        <v>513</v>
      </c>
      <c r="B435" s="89"/>
      <c r="C435" s="284" t="s">
        <v>173</v>
      </c>
      <c r="D435" s="84">
        <v>43473</v>
      </c>
      <c r="E435" s="85" t="s">
        <v>1882</v>
      </c>
      <c r="F435" s="85" t="s">
        <v>15</v>
      </c>
      <c r="G435" s="85">
        <v>933906</v>
      </c>
      <c r="H435" s="89"/>
      <c r="I435" s="285" t="s">
        <v>1428</v>
      </c>
      <c r="J435" s="89"/>
      <c r="K435" s="89"/>
      <c r="L435" s="89"/>
      <c r="M435" s="89"/>
      <c r="N435" s="286">
        <v>50</v>
      </c>
      <c r="O435" s="286">
        <v>0</v>
      </c>
      <c r="P435" s="89" t="s">
        <v>674</v>
      </c>
    </row>
    <row r="436" spans="1:16" ht="76.5">
      <c r="A436" s="283" t="s">
        <v>559</v>
      </c>
      <c r="B436" s="89"/>
      <c r="C436" s="284" t="s">
        <v>798</v>
      </c>
      <c r="D436" s="84">
        <v>43473</v>
      </c>
      <c r="E436" s="85" t="s">
        <v>1883</v>
      </c>
      <c r="F436" s="85" t="s">
        <v>13</v>
      </c>
      <c r="G436" s="85">
        <v>944351</v>
      </c>
      <c r="H436" s="89"/>
      <c r="I436" s="285" t="s">
        <v>3573</v>
      </c>
      <c r="J436" s="89"/>
      <c r="K436" s="89"/>
      <c r="L436" s="89"/>
      <c r="M436" s="89"/>
      <c r="N436" s="286">
        <v>86137.5</v>
      </c>
      <c r="O436" s="286">
        <v>0</v>
      </c>
      <c r="P436" s="89" t="s">
        <v>674</v>
      </c>
    </row>
    <row r="437" spans="1:16" ht="76.5">
      <c r="A437" s="283" t="s">
        <v>559</v>
      </c>
      <c r="B437" s="89"/>
      <c r="C437" s="284" t="s">
        <v>798</v>
      </c>
      <c r="D437" s="84">
        <v>43473</v>
      </c>
      <c r="E437" s="85" t="s">
        <v>1884</v>
      </c>
      <c r="F437" s="85" t="s">
        <v>11</v>
      </c>
      <c r="G437" s="85">
        <v>944351</v>
      </c>
      <c r="H437" s="89"/>
      <c r="I437" s="285" t="s">
        <v>3574</v>
      </c>
      <c r="J437" s="89"/>
      <c r="K437" s="89"/>
      <c r="L437" s="89"/>
      <c r="M437" s="89"/>
      <c r="N437" s="286">
        <v>50</v>
      </c>
      <c r="O437" s="286">
        <v>0</v>
      </c>
      <c r="P437" s="89" t="s">
        <v>674</v>
      </c>
    </row>
    <row r="438" spans="1:16" ht="51">
      <c r="A438" s="283">
        <v>119</v>
      </c>
      <c r="B438" s="89"/>
      <c r="C438" s="284" t="s">
        <v>65</v>
      </c>
      <c r="D438" s="84">
        <v>43473</v>
      </c>
      <c r="E438" s="85" t="s">
        <v>1885</v>
      </c>
      <c r="F438" s="85" t="s">
        <v>11</v>
      </c>
      <c r="G438" s="85">
        <v>944357</v>
      </c>
      <c r="H438" s="89"/>
      <c r="I438" s="285" t="s">
        <v>3575</v>
      </c>
      <c r="J438" s="89"/>
      <c r="K438" s="89"/>
      <c r="L438" s="89"/>
      <c r="M438" s="89"/>
      <c r="N438" s="286">
        <v>50</v>
      </c>
      <c r="O438" s="286">
        <v>0</v>
      </c>
      <c r="P438" s="89" t="s">
        <v>674</v>
      </c>
    </row>
    <row r="439" spans="1:16" ht="51">
      <c r="A439" s="283">
        <v>117</v>
      </c>
      <c r="B439" s="89"/>
      <c r="C439" s="284" t="s">
        <v>64</v>
      </c>
      <c r="D439" s="84">
        <v>43473</v>
      </c>
      <c r="E439" s="85" t="s">
        <v>1886</v>
      </c>
      <c r="F439" s="85" t="s">
        <v>11</v>
      </c>
      <c r="G439" s="85">
        <v>944359</v>
      </c>
      <c r="H439" s="89"/>
      <c r="I439" s="285" t="s">
        <v>3576</v>
      </c>
      <c r="J439" s="89"/>
      <c r="K439" s="89"/>
      <c r="L439" s="89"/>
      <c r="M439" s="89"/>
      <c r="N439" s="286">
        <v>50</v>
      </c>
      <c r="O439" s="286">
        <v>0</v>
      </c>
      <c r="P439" s="89" t="s">
        <v>674</v>
      </c>
    </row>
    <row r="440" spans="1:16" ht="51">
      <c r="A440" s="283">
        <v>117</v>
      </c>
      <c r="B440" s="89"/>
      <c r="C440" s="284" t="s">
        <v>64</v>
      </c>
      <c r="D440" s="84">
        <v>43473</v>
      </c>
      <c r="E440" s="85" t="s">
        <v>1887</v>
      </c>
      <c r="F440" s="85" t="s">
        <v>11</v>
      </c>
      <c r="G440" s="85">
        <v>944360</v>
      </c>
      <c r="H440" s="89"/>
      <c r="I440" s="285" t="s">
        <v>3577</v>
      </c>
      <c r="J440" s="89"/>
      <c r="K440" s="89"/>
      <c r="L440" s="89"/>
      <c r="M440" s="89"/>
      <c r="N440" s="286">
        <v>50</v>
      </c>
      <c r="O440" s="286">
        <v>0</v>
      </c>
      <c r="P440" s="89" t="s">
        <v>674</v>
      </c>
    </row>
    <row r="441" spans="1:16" ht="51">
      <c r="A441" s="283" t="s">
        <v>559</v>
      </c>
      <c r="B441" s="89"/>
      <c r="C441" s="284" t="s">
        <v>798</v>
      </c>
      <c r="D441" s="84">
        <v>43473</v>
      </c>
      <c r="E441" s="85" t="s">
        <v>1888</v>
      </c>
      <c r="F441" s="85" t="s">
        <v>675</v>
      </c>
      <c r="G441" s="85">
        <v>182835</v>
      </c>
      <c r="H441" s="89"/>
      <c r="I441" s="285" t="s">
        <v>3578</v>
      </c>
      <c r="J441" s="89"/>
      <c r="K441" s="89"/>
      <c r="L441" s="89"/>
      <c r="M441" s="89"/>
      <c r="N441" s="286">
        <v>0</v>
      </c>
      <c r="O441" s="286">
        <v>515.99</v>
      </c>
      <c r="P441" s="89" t="s">
        <v>674</v>
      </c>
    </row>
    <row r="442" spans="1:16" ht="51">
      <c r="A442" s="283" t="s">
        <v>559</v>
      </c>
      <c r="B442" s="89"/>
      <c r="C442" s="284" t="s">
        <v>798</v>
      </c>
      <c r="D442" s="84">
        <v>43473</v>
      </c>
      <c r="E442" s="85" t="s">
        <v>1888</v>
      </c>
      <c r="F442" s="85" t="s">
        <v>675</v>
      </c>
      <c r="G442" s="85">
        <v>182833</v>
      </c>
      <c r="H442" s="89"/>
      <c r="I442" s="285" t="s">
        <v>3578</v>
      </c>
      <c r="J442" s="89"/>
      <c r="K442" s="89"/>
      <c r="L442" s="89"/>
      <c r="M442" s="89"/>
      <c r="N442" s="286">
        <v>0</v>
      </c>
      <c r="O442" s="286">
        <v>1489.58</v>
      </c>
      <c r="P442" s="89" t="s">
        <v>674</v>
      </c>
    </row>
    <row r="443" spans="1:16" ht="38.25">
      <c r="A443" s="283" t="s">
        <v>567</v>
      </c>
      <c r="B443" s="89"/>
      <c r="C443" s="284" t="s">
        <v>617</v>
      </c>
      <c r="D443" s="84">
        <v>43473</v>
      </c>
      <c r="E443" s="85" t="s">
        <v>1888</v>
      </c>
      <c r="F443" s="85" t="s">
        <v>675</v>
      </c>
      <c r="G443" s="85">
        <v>182831</v>
      </c>
      <c r="H443" s="89"/>
      <c r="I443" s="285" t="s">
        <v>3579</v>
      </c>
      <c r="J443" s="89"/>
      <c r="K443" s="89"/>
      <c r="L443" s="89"/>
      <c r="M443" s="89"/>
      <c r="N443" s="286">
        <v>0</v>
      </c>
      <c r="O443" s="286">
        <v>1940.01</v>
      </c>
      <c r="P443" s="89" t="s">
        <v>674</v>
      </c>
    </row>
    <row r="444" spans="1:16" ht="76.5">
      <c r="A444" s="283" t="s">
        <v>559</v>
      </c>
      <c r="B444" s="89"/>
      <c r="C444" s="284" t="s">
        <v>798</v>
      </c>
      <c r="D444" s="84">
        <v>43473</v>
      </c>
      <c r="E444" s="85" t="s">
        <v>1889</v>
      </c>
      <c r="F444" s="85" t="s">
        <v>6</v>
      </c>
      <c r="G444" s="85">
        <v>1068348</v>
      </c>
      <c r="H444" s="89"/>
      <c r="I444" s="285" t="s">
        <v>3580</v>
      </c>
      <c r="J444" s="89"/>
      <c r="K444" s="89"/>
      <c r="L444" s="89"/>
      <c r="M444" s="89"/>
      <c r="N444" s="286">
        <v>0</v>
      </c>
      <c r="O444" s="286">
        <v>181000</v>
      </c>
      <c r="P444" s="89" t="s">
        <v>674</v>
      </c>
    </row>
    <row r="445" spans="1:16" ht="63.75">
      <c r="A445" s="283" t="s">
        <v>559</v>
      </c>
      <c r="B445" s="89"/>
      <c r="C445" s="284" t="s">
        <v>798</v>
      </c>
      <c r="D445" s="84">
        <v>43473</v>
      </c>
      <c r="E445" s="85" t="s">
        <v>1890</v>
      </c>
      <c r="F445" s="85" t="s">
        <v>6</v>
      </c>
      <c r="G445" s="85">
        <v>944343</v>
      </c>
      <c r="H445" s="89"/>
      <c r="I445" s="285" t="s">
        <v>3581</v>
      </c>
      <c r="J445" s="89"/>
      <c r="K445" s="89"/>
      <c r="L445" s="89"/>
      <c r="M445" s="89"/>
      <c r="N445" s="286">
        <v>0</v>
      </c>
      <c r="O445" s="286">
        <v>6098.62</v>
      </c>
      <c r="P445" s="89" t="s">
        <v>674</v>
      </c>
    </row>
    <row r="446" spans="1:16" ht="76.5">
      <c r="A446" s="283">
        <v>25</v>
      </c>
      <c r="B446" s="89"/>
      <c r="C446" s="284" t="s">
        <v>47</v>
      </c>
      <c r="D446" s="84">
        <v>43473</v>
      </c>
      <c r="E446" s="85" t="s">
        <v>1891</v>
      </c>
      <c r="F446" s="85" t="s">
        <v>6</v>
      </c>
      <c r="G446" s="85">
        <v>944369</v>
      </c>
      <c r="H446" s="89"/>
      <c r="I446" s="285" t="s">
        <v>3582</v>
      </c>
      <c r="J446" s="89"/>
      <c r="K446" s="89"/>
      <c r="L446" s="89"/>
      <c r="M446" s="89"/>
      <c r="N446" s="286">
        <v>0</v>
      </c>
      <c r="O446" s="286">
        <v>4.8</v>
      </c>
      <c r="P446" s="89" t="s">
        <v>674</v>
      </c>
    </row>
    <row r="447" spans="1:16" ht="51">
      <c r="A447" s="283">
        <v>10</v>
      </c>
      <c r="B447" s="89"/>
      <c r="C447" s="284" t="s">
        <v>43</v>
      </c>
      <c r="D447" s="84">
        <v>43473</v>
      </c>
      <c r="E447" s="85" t="s">
        <v>1892</v>
      </c>
      <c r="F447" s="85" t="s">
        <v>6</v>
      </c>
      <c r="G447" s="85">
        <v>934322</v>
      </c>
      <c r="H447" s="89"/>
      <c r="I447" s="285" t="s">
        <v>3583</v>
      </c>
      <c r="J447" s="89"/>
      <c r="K447" s="89"/>
      <c r="L447" s="89"/>
      <c r="M447" s="89"/>
      <c r="N447" s="286">
        <v>0</v>
      </c>
      <c r="O447" s="286">
        <v>12787.04</v>
      </c>
      <c r="P447" s="89" t="s">
        <v>674</v>
      </c>
    </row>
    <row r="448" spans="1:16" ht="76.5">
      <c r="A448" s="283">
        <v>290</v>
      </c>
      <c r="B448" s="89"/>
      <c r="C448" s="284" t="s">
        <v>130</v>
      </c>
      <c r="D448" s="84">
        <v>43473</v>
      </c>
      <c r="E448" s="85" t="s">
        <v>1893</v>
      </c>
      <c r="F448" s="85" t="s">
        <v>675</v>
      </c>
      <c r="G448" s="85">
        <v>182808</v>
      </c>
      <c r="H448" s="89"/>
      <c r="I448" s="285" t="s">
        <v>3584</v>
      </c>
      <c r="J448" s="89"/>
      <c r="K448" s="89"/>
      <c r="L448" s="89"/>
      <c r="M448" s="89"/>
      <c r="N448" s="286">
        <v>0</v>
      </c>
      <c r="O448" s="286">
        <v>21054</v>
      </c>
      <c r="P448" s="89" t="s">
        <v>674</v>
      </c>
    </row>
    <row r="449" spans="1:16" ht="51">
      <c r="A449" s="283">
        <v>10</v>
      </c>
      <c r="B449" s="89"/>
      <c r="C449" s="284" t="s">
        <v>43</v>
      </c>
      <c r="D449" s="84">
        <v>43473</v>
      </c>
      <c r="E449" s="85" t="s">
        <v>1894</v>
      </c>
      <c r="F449" s="85" t="s">
        <v>15</v>
      </c>
      <c r="G449" s="85">
        <v>934323</v>
      </c>
      <c r="H449" s="89"/>
      <c r="I449" s="285" t="s">
        <v>3585</v>
      </c>
      <c r="J449" s="89"/>
      <c r="K449" s="89"/>
      <c r="L449" s="89"/>
      <c r="M449" s="89"/>
      <c r="N449" s="286">
        <v>50</v>
      </c>
      <c r="O449" s="286">
        <v>0</v>
      </c>
      <c r="P449" s="89" t="s">
        <v>674</v>
      </c>
    </row>
    <row r="450" spans="1:16" ht="51">
      <c r="A450" s="283">
        <v>46</v>
      </c>
      <c r="B450" s="89"/>
      <c r="C450" s="284" t="s">
        <v>50</v>
      </c>
      <c r="D450" s="84">
        <v>43474</v>
      </c>
      <c r="E450" s="85" t="s">
        <v>1895</v>
      </c>
      <c r="F450" s="85" t="s">
        <v>3</v>
      </c>
      <c r="G450" s="85">
        <v>1701721</v>
      </c>
      <c r="H450" s="89"/>
      <c r="I450" s="285" t="s">
        <v>3586</v>
      </c>
      <c r="J450" s="89"/>
      <c r="K450" s="89"/>
      <c r="L450" s="89"/>
      <c r="M450" s="89"/>
      <c r="N450" s="286">
        <v>0</v>
      </c>
      <c r="O450" s="286">
        <v>496.8</v>
      </c>
      <c r="P450" s="89" t="s">
        <v>674</v>
      </c>
    </row>
    <row r="451" spans="1:16" ht="51">
      <c r="A451" s="283">
        <v>20</v>
      </c>
      <c r="B451" s="89"/>
      <c r="C451" s="284" t="s">
        <v>46</v>
      </c>
      <c r="D451" s="84">
        <v>43474</v>
      </c>
      <c r="E451" s="85" t="s">
        <v>1896</v>
      </c>
      <c r="F451" s="85" t="s">
        <v>3</v>
      </c>
      <c r="G451" s="85">
        <v>1701717</v>
      </c>
      <c r="H451" s="89"/>
      <c r="I451" s="285" t="s">
        <v>3587</v>
      </c>
      <c r="J451" s="89"/>
      <c r="K451" s="89"/>
      <c r="L451" s="89"/>
      <c r="M451" s="89"/>
      <c r="N451" s="286">
        <v>0</v>
      </c>
      <c r="O451" s="286">
        <v>704.9</v>
      </c>
      <c r="P451" s="89" t="s">
        <v>674</v>
      </c>
    </row>
    <row r="452" spans="1:16" ht="38.25">
      <c r="A452" s="283" t="s">
        <v>567</v>
      </c>
      <c r="B452" s="89"/>
      <c r="C452" s="284" t="s">
        <v>617</v>
      </c>
      <c r="D452" s="84">
        <v>43474</v>
      </c>
      <c r="E452" s="85" t="s">
        <v>1897</v>
      </c>
      <c r="F452" s="85" t="s">
        <v>3</v>
      </c>
      <c r="G452" s="85">
        <v>1701710</v>
      </c>
      <c r="H452" s="89"/>
      <c r="I452" s="285" t="s">
        <v>3588</v>
      </c>
      <c r="J452" s="89"/>
      <c r="K452" s="89"/>
      <c r="L452" s="89"/>
      <c r="M452" s="89"/>
      <c r="N452" s="286">
        <v>0</v>
      </c>
      <c r="O452" s="286">
        <v>745.4</v>
      </c>
      <c r="P452" s="89" t="s">
        <v>674</v>
      </c>
    </row>
    <row r="453" spans="1:16" ht="38.25">
      <c r="A453" s="283" t="s">
        <v>567</v>
      </c>
      <c r="B453" s="89"/>
      <c r="C453" s="284" t="s">
        <v>617</v>
      </c>
      <c r="D453" s="84">
        <v>43474</v>
      </c>
      <c r="E453" s="85" t="s">
        <v>1898</v>
      </c>
      <c r="F453" s="85" t="s">
        <v>3</v>
      </c>
      <c r="G453" s="85">
        <v>1701709</v>
      </c>
      <c r="H453" s="89"/>
      <c r="I453" s="285" t="s">
        <v>3589</v>
      </c>
      <c r="J453" s="89"/>
      <c r="K453" s="89"/>
      <c r="L453" s="89"/>
      <c r="M453" s="89"/>
      <c r="N453" s="286">
        <v>0</v>
      </c>
      <c r="O453" s="286">
        <v>275.90000000000003</v>
      </c>
      <c r="P453" s="89" t="s">
        <v>674</v>
      </c>
    </row>
    <row r="454" spans="1:16" ht="38.25">
      <c r="A454" s="283" t="s">
        <v>567</v>
      </c>
      <c r="B454" s="89"/>
      <c r="C454" s="284" t="s">
        <v>617</v>
      </c>
      <c r="D454" s="84">
        <v>43474</v>
      </c>
      <c r="E454" s="85" t="s">
        <v>1899</v>
      </c>
      <c r="F454" s="85" t="s">
        <v>3</v>
      </c>
      <c r="G454" s="85">
        <v>1701707</v>
      </c>
      <c r="H454" s="89"/>
      <c r="I454" s="285" t="s">
        <v>3590</v>
      </c>
      <c r="J454" s="89"/>
      <c r="K454" s="89"/>
      <c r="L454" s="89"/>
      <c r="M454" s="89"/>
      <c r="N454" s="286">
        <v>0</v>
      </c>
      <c r="O454" s="286">
        <v>32</v>
      </c>
      <c r="P454" s="89" t="s">
        <v>674</v>
      </c>
    </row>
    <row r="455" spans="1:16" ht="38.25">
      <c r="A455" s="283" t="s">
        <v>567</v>
      </c>
      <c r="B455" s="89"/>
      <c r="C455" s="284" t="s">
        <v>617</v>
      </c>
      <c r="D455" s="84">
        <v>43474</v>
      </c>
      <c r="E455" s="85" t="s">
        <v>1900</v>
      </c>
      <c r="F455" s="85" t="s">
        <v>3</v>
      </c>
      <c r="G455" s="85">
        <v>1701704</v>
      </c>
      <c r="H455" s="89"/>
      <c r="I455" s="285" t="s">
        <v>741</v>
      </c>
      <c r="J455" s="89"/>
      <c r="K455" s="89"/>
      <c r="L455" s="89"/>
      <c r="M455" s="89"/>
      <c r="N455" s="286">
        <v>0</v>
      </c>
      <c r="O455" s="286">
        <v>150</v>
      </c>
      <c r="P455" s="89" t="s">
        <v>674</v>
      </c>
    </row>
    <row r="456" spans="1:16" ht="51">
      <c r="A456" s="283" t="s">
        <v>567</v>
      </c>
      <c r="B456" s="89"/>
      <c r="C456" s="284" t="s">
        <v>617</v>
      </c>
      <c r="D456" s="84">
        <v>43474</v>
      </c>
      <c r="E456" s="85" t="s">
        <v>1901</v>
      </c>
      <c r="F456" s="85" t="s">
        <v>3</v>
      </c>
      <c r="G456" s="85">
        <v>1701703</v>
      </c>
      <c r="H456" s="89"/>
      <c r="I456" s="285" t="s">
        <v>3206</v>
      </c>
      <c r="J456" s="89"/>
      <c r="K456" s="89"/>
      <c r="L456" s="89"/>
      <c r="M456" s="89"/>
      <c r="N456" s="286">
        <v>0</v>
      </c>
      <c r="O456" s="286">
        <v>49</v>
      </c>
      <c r="P456" s="89" t="s">
        <v>674</v>
      </c>
    </row>
    <row r="457" spans="1:16" ht="38.25">
      <c r="A457" s="283">
        <v>526</v>
      </c>
      <c r="B457" s="89"/>
      <c r="C457" s="284" t="s">
        <v>612</v>
      </c>
      <c r="D457" s="84">
        <v>43474</v>
      </c>
      <c r="E457" s="85" t="s">
        <v>1902</v>
      </c>
      <c r="F457" s="85" t="s">
        <v>3</v>
      </c>
      <c r="G457" s="85">
        <v>1701693</v>
      </c>
      <c r="H457" s="89"/>
      <c r="I457" s="285" t="s">
        <v>3591</v>
      </c>
      <c r="J457" s="89"/>
      <c r="K457" s="89"/>
      <c r="L457" s="89"/>
      <c r="M457" s="89"/>
      <c r="N457" s="286">
        <v>0</v>
      </c>
      <c r="O457" s="286">
        <v>150</v>
      </c>
      <c r="P457" s="89" t="s">
        <v>674</v>
      </c>
    </row>
    <row r="458" spans="1:16" ht="51">
      <c r="A458" s="283">
        <v>46</v>
      </c>
      <c r="B458" s="89"/>
      <c r="C458" s="284" t="s">
        <v>50</v>
      </c>
      <c r="D458" s="84">
        <v>43474</v>
      </c>
      <c r="E458" s="85" t="s">
        <v>1903</v>
      </c>
      <c r="F458" s="85" t="s">
        <v>3</v>
      </c>
      <c r="G458" s="85">
        <v>1701680</v>
      </c>
      <c r="H458" s="89"/>
      <c r="I458" s="285" t="s">
        <v>3592</v>
      </c>
      <c r="J458" s="89"/>
      <c r="K458" s="89"/>
      <c r="L458" s="89"/>
      <c r="M458" s="89"/>
      <c r="N458" s="286">
        <v>0</v>
      </c>
      <c r="O458" s="286">
        <v>587</v>
      </c>
      <c r="P458" s="89" t="s">
        <v>674</v>
      </c>
    </row>
    <row r="459" spans="1:16" ht="38.25">
      <c r="A459" s="283">
        <v>20</v>
      </c>
      <c r="B459" s="89"/>
      <c r="C459" s="284" t="s">
        <v>46</v>
      </c>
      <c r="D459" s="84">
        <v>43474</v>
      </c>
      <c r="E459" s="85" t="s">
        <v>1904</v>
      </c>
      <c r="F459" s="85" t="s">
        <v>3</v>
      </c>
      <c r="G459" s="85">
        <v>1701674</v>
      </c>
      <c r="H459" s="89"/>
      <c r="I459" s="285" t="s">
        <v>3593</v>
      </c>
      <c r="J459" s="89"/>
      <c r="K459" s="89"/>
      <c r="L459" s="89"/>
      <c r="M459" s="89"/>
      <c r="N459" s="286">
        <v>0</v>
      </c>
      <c r="O459" s="286">
        <v>656.62</v>
      </c>
      <c r="P459" s="89" t="s">
        <v>674</v>
      </c>
    </row>
    <row r="460" spans="1:16" ht="51">
      <c r="A460" s="283">
        <v>20</v>
      </c>
      <c r="B460" s="89"/>
      <c r="C460" s="284" t="s">
        <v>46</v>
      </c>
      <c r="D460" s="84">
        <v>43474</v>
      </c>
      <c r="E460" s="85" t="s">
        <v>1905</v>
      </c>
      <c r="F460" s="85" t="s">
        <v>3</v>
      </c>
      <c r="G460" s="85">
        <v>1701671</v>
      </c>
      <c r="H460" s="89"/>
      <c r="I460" s="285" t="s">
        <v>3594</v>
      </c>
      <c r="J460" s="89"/>
      <c r="K460" s="89"/>
      <c r="L460" s="89"/>
      <c r="M460" s="89"/>
      <c r="N460" s="286">
        <v>0</v>
      </c>
      <c r="O460" s="286">
        <v>5</v>
      </c>
      <c r="P460" s="89" t="s">
        <v>674</v>
      </c>
    </row>
    <row r="461" spans="1:16" ht="51">
      <c r="A461" s="283">
        <v>20</v>
      </c>
      <c r="B461" s="89"/>
      <c r="C461" s="284" t="s">
        <v>46</v>
      </c>
      <c r="D461" s="84">
        <v>43474</v>
      </c>
      <c r="E461" s="85" t="s">
        <v>1906</v>
      </c>
      <c r="F461" s="85" t="s">
        <v>3</v>
      </c>
      <c r="G461" s="85">
        <v>1701669</v>
      </c>
      <c r="H461" s="89"/>
      <c r="I461" s="285" t="s">
        <v>3595</v>
      </c>
      <c r="J461" s="89"/>
      <c r="K461" s="89"/>
      <c r="L461" s="89"/>
      <c r="M461" s="89"/>
      <c r="N461" s="286">
        <v>0</v>
      </c>
      <c r="O461" s="286">
        <v>4711.2</v>
      </c>
      <c r="P461" s="89" t="s">
        <v>674</v>
      </c>
    </row>
    <row r="462" spans="1:16" ht="51">
      <c r="A462" s="283">
        <v>20</v>
      </c>
      <c r="B462" s="89"/>
      <c r="C462" s="284" t="s">
        <v>46</v>
      </c>
      <c r="D462" s="84">
        <v>43474</v>
      </c>
      <c r="E462" s="85" t="s">
        <v>1907</v>
      </c>
      <c r="F462" s="85" t="s">
        <v>3</v>
      </c>
      <c r="G462" s="85">
        <v>1701668</v>
      </c>
      <c r="H462" s="89"/>
      <c r="I462" s="285" t="s">
        <v>3596</v>
      </c>
      <c r="J462" s="89"/>
      <c r="K462" s="89"/>
      <c r="L462" s="89"/>
      <c r="M462" s="89"/>
      <c r="N462" s="286">
        <v>0</v>
      </c>
      <c r="O462" s="286">
        <v>373.7</v>
      </c>
      <c r="P462" s="89" t="s">
        <v>674</v>
      </c>
    </row>
    <row r="463" spans="1:16" ht="51">
      <c r="A463" s="283">
        <v>291</v>
      </c>
      <c r="B463" s="89"/>
      <c r="C463" s="284" t="s">
        <v>131</v>
      </c>
      <c r="D463" s="84">
        <v>43474</v>
      </c>
      <c r="E463" s="85" t="s">
        <v>1908</v>
      </c>
      <c r="F463" s="85" t="s">
        <v>3</v>
      </c>
      <c r="G463" s="85">
        <v>1701659</v>
      </c>
      <c r="H463" s="89"/>
      <c r="I463" s="285" t="s">
        <v>3597</v>
      </c>
      <c r="J463" s="89"/>
      <c r="K463" s="89"/>
      <c r="L463" s="89"/>
      <c r="M463" s="89"/>
      <c r="N463" s="286">
        <v>0</v>
      </c>
      <c r="O463" s="286">
        <v>23888.58</v>
      </c>
      <c r="P463" s="89" t="s">
        <v>674</v>
      </c>
    </row>
    <row r="464" spans="1:16" ht="51">
      <c r="A464" s="283">
        <v>385</v>
      </c>
      <c r="B464" s="89"/>
      <c r="C464" s="284" t="s">
        <v>799</v>
      </c>
      <c r="D464" s="84">
        <v>43474</v>
      </c>
      <c r="E464" s="85" t="s">
        <v>1909</v>
      </c>
      <c r="F464" s="85" t="s">
        <v>3</v>
      </c>
      <c r="G464" s="85">
        <v>1701728</v>
      </c>
      <c r="H464" s="89"/>
      <c r="I464" s="285" t="s">
        <v>3598</v>
      </c>
      <c r="J464" s="89"/>
      <c r="K464" s="89"/>
      <c r="L464" s="89"/>
      <c r="M464" s="89"/>
      <c r="N464" s="286">
        <v>0</v>
      </c>
      <c r="O464" s="286">
        <v>1388</v>
      </c>
      <c r="P464" s="89" t="s">
        <v>674</v>
      </c>
    </row>
    <row r="465" spans="1:16" ht="51">
      <c r="A465" s="283" t="s">
        <v>567</v>
      </c>
      <c r="B465" s="89"/>
      <c r="C465" s="284" t="s">
        <v>617</v>
      </c>
      <c r="D465" s="84">
        <v>43474</v>
      </c>
      <c r="E465" s="85" t="s">
        <v>1910</v>
      </c>
      <c r="F465" s="85" t="s">
        <v>3</v>
      </c>
      <c r="G465" s="85">
        <v>1701730</v>
      </c>
      <c r="H465" s="89"/>
      <c r="I465" s="285" t="s">
        <v>3599</v>
      </c>
      <c r="J465" s="89"/>
      <c r="K465" s="89"/>
      <c r="L465" s="89"/>
      <c r="M465" s="89"/>
      <c r="N465" s="286">
        <v>0</v>
      </c>
      <c r="O465" s="286">
        <v>20.3</v>
      </c>
      <c r="P465" s="89" t="s">
        <v>674</v>
      </c>
    </row>
    <row r="466" spans="1:16" ht="63.75">
      <c r="A466" s="283">
        <v>512</v>
      </c>
      <c r="B466" s="89"/>
      <c r="C466" s="284" t="s">
        <v>800</v>
      </c>
      <c r="D466" s="84">
        <v>43474</v>
      </c>
      <c r="E466" s="85" t="s">
        <v>1911</v>
      </c>
      <c r="F466" s="85" t="s">
        <v>3</v>
      </c>
      <c r="G466" s="85">
        <v>1701745</v>
      </c>
      <c r="H466" s="89"/>
      <c r="I466" s="285" t="s">
        <v>3600</v>
      </c>
      <c r="J466" s="89"/>
      <c r="K466" s="89"/>
      <c r="L466" s="89"/>
      <c r="M466" s="89"/>
      <c r="N466" s="286">
        <v>0</v>
      </c>
      <c r="O466" s="286">
        <v>300</v>
      </c>
      <c r="P466" s="89" t="s">
        <v>674</v>
      </c>
    </row>
    <row r="467" spans="1:16" ht="51">
      <c r="A467" s="283" t="s">
        <v>567</v>
      </c>
      <c r="B467" s="89"/>
      <c r="C467" s="284" t="s">
        <v>617</v>
      </c>
      <c r="D467" s="84">
        <v>43474</v>
      </c>
      <c r="E467" s="85" t="s">
        <v>1912</v>
      </c>
      <c r="F467" s="85" t="s">
        <v>3</v>
      </c>
      <c r="G467" s="85">
        <v>1701746</v>
      </c>
      <c r="H467" s="89"/>
      <c r="I467" s="285" t="s">
        <v>3601</v>
      </c>
      <c r="J467" s="89"/>
      <c r="K467" s="89"/>
      <c r="L467" s="89"/>
      <c r="M467" s="89"/>
      <c r="N467" s="286">
        <v>0</v>
      </c>
      <c r="O467" s="286">
        <v>108.3</v>
      </c>
      <c r="P467" s="89" t="s">
        <v>674</v>
      </c>
    </row>
    <row r="468" spans="1:16" ht="51">
      <c r="A468" s="283">
        <v>20</v>
      </c>
      <c r="B468" s="89"/>
      <c r="C468" s="284" t="s">
        <v>46</v>
      </c>
      <c r="D468" s="84">
        <v>43474</v>
      </c>
      <c r="E468" s="85" t="s">
        <v>1913</v>
      </c>
      <c r="F468" s="85" t="s">
        <v>3</v>
      </c>
      <c r="G468" s="85">
        <v>1701756</v>
      </c>
      <c r="H468" s="89"/>
      <c r="I468" s="285" t="s">
        <v>3602</v>
      </c>
      <c r="J468" s="89"/>
      <c r="K468" s="89"/>
      <c r="L468" s="89"/>
      <c r="M468" s="89"/>
      <c r="N468" s="286">
        <v>0</v>
      </c>
      <c r="O468" s="286">
        <v>11</v>
      </c>
      <c r="P468" s="89" t="s">
        <v>674</v>
      </c>
    </row>
    <row r="469" spans="1:16" ht="51">
      <c r="A469" s="283" t="s">
        <v>567</v>
      </c>
      <c r="B469" s="89"/>
      <c r="C469" s="284" t="s">
        <v>617</v>
      </c>
      <c r="D469" s="84">
        <v>43474</v>
      </c>
      <c r="E469" s="85" t="s">
        <v>1914</v>
      </c>
      <c r="F469" s="85" t="s">
        <v>3</v>
      </c>
      <c r="G469" s="85">
        <v>1701769</v>
      </c>
      <c r="H469" s="89"/>
      <c r="I469" s="285" t="s">
        <v>3603</v>
      </c>
      <c r="J469" s="89"/>
      <c r="K469" s="89"/>
      <c r="L469" s="89"/>
      <c r="M469" s="89"/>
      <c r="N469" s="286">
        <v>0</v>
      </c>
      <c r="O469" s="286">
        <v>734</v>
      </c>
      <c r="P469" s="89" t="s">
        <v>674</v>
      </c>
    </row>
    <row r="470" spans="1:16" ht="51">
      <c r="A470" s="283">
        <v>20</v>
      </c>
      <c r="B470" s="89"/>
      <c r="C470" s="284" t="s">
        <v>46</v>
      </c>
      <c r="D470" s="84">
        <v>43474</v>
      </c>
      <c r="E470" s="85" t="s">
        <v>1915</v>
      </c>
      <c r="F470" s="85" t="s">
        <v>3</v>
      </c>
      <c r="G470" s="85">
        <v>1701808</v>
      </c>
      <c r="H470" s="89"/>
      <c r="I470" s="285" t="s">
        <v>3604</v>
      </c>
      <c r="J470" s="89"/>
      <c r="K470" s="89"/>
      <c r="L470" s="89"/>
      <c r="M470" s="89"/>
      <c r="N470" s="286">
        <v>0</v>
      </c>
      <c r="O470" s="286">
        <v>1565.89</v>
      </c>
      <c r="P470" s="89" t="s">
        <v>674</v>
      </c>
    </row>
    <row r="471" spans="1:16" ht="51">
      <c r="A471" s="283">
        <v>20</v>
      </c>
      <c r="B471" s="89"/>
      <c r="C471" s="284" t="s">
        <v>46</v>
      </c>
      <c r="D471" s="84">
        <v>43474</v>
      </c>
      <c r="E471" s="85" t="s">
        <v>1916</v>
      </c>
      <c r="F471" s="85" t="s">
        <v>3</v>
      </c>
      <c r="G471" s="85">
        <v>1701809</v>
      </c>
      <c r="H471" s="89"/>
      <c r="I471" s="285" t="s">
        <v>3605</v>
      </c>
      <c r="J471" s="89"/>
      <c r="K471" s="89"/>
      <c r="L471" s="89"/>
      <c r="M471" s="89"/>
      <c r="N471" s="286">
        <v>0</v>
      </c>
      <c r="O471" s="286">
        <v>793.34</v>
      </c>
      <c r="P471" s="89" t="s">
        <v>674</v>
      </c>
    </row>
    <row r="472" spans="1:16" ht="51">
      <c r="A472" s="283">
        <v>20</v>
      </c>
      <c r="B472" s="89"/>
      <c r="C472" s="284" t="s">
        <v>46</v>
      </c>
      <c r="D472" s="84">
        <v>43474</v>
      </c>
      <c r="E472" s="85" t="s">
        <v>1917</v>
      </c>
      <c r="F472" s="85" t="s">
        <v>3</v>
      </c>
      <c r="G472" s="85">
        <v>1701810</v>
      </c>
      <c r="H472" s="89"/>
      <c r="I472" s="285" t="s">
        <v>3606</v>
      </c>
      <c r="J472" s="89"/>
      <c r="K472" s="89"/>
      <c r="L472" s="89"/>
      <c r="M472" s="89"/>
      <c r="N472" s="286">
        <v>0</v>
      </c>
      <c r="O472" s="286">
        <v>1166.82</v>
      </c>
      <c r="P472" s="89" t="s">
        <v>674</v>
      </c>
    </row>
    <row r="473" spans="1:16" ht="51">
      <c r="A473" s="283">
        <v>20</v>
      </c>
      <c r="B473" s="89"/>
      <c r="C473" s="284" t="s">
        <v>46</v>
      </c>
      <c r="D473" s="84">
        <v>43474</v>
      </c>
      <c r="E473" s="85" t="s">
        <v>1918</v>
      </c>
      <c r="F473" s="85" t="s">
        <v>3</v>
      </c>
      <c r="G473" s="85">
        <v>1701811</v>
      </c>
      <c r="H473" s="89"/>
      <c r="I473" s="285" t="s">
        <v>3607</v>
      </c>
      <c r="J473" s="89"/>
      <c r="K473" s="89"/>
      <c r="L473" s="89"/>
      <c r="M473" s="89"/>
      <c r="N473" s="286">
        <v>0</v>
      </c>
      <c r="O473" s="286">
        <v>396</v>
      </c>
      <c r="P473" s="89" t="s">
        <v>674</v>
      </c>
    </row>
    <row r="474" spans="1:16" ht="51">
      <c r="A474" s="283">
        <v>48</v>
      </c>
      <c r="B474" s="89"/>
      <c r="C474" s="284" t="s">
        <v>52</v>
      </c>
      <c r="D474" s="84">
        <v>43474</v>
      </c>
      <c r="E474" s="85" t="s">
        <v>1919</v>
      </c>
      <c r="F474" s="85" t="s">
        <v>3</v>
      </c>
      <c r="G474" s="85">
        <v>1701812</v>
      </c>
      <c r="H474" s="89"/>
      <c r="I474" s="285" t="s">
        <v>3608</v>
      </c>
      <c r="J474" s="89"/>
      <c r="K474" s="89"/>
      <c r="L474" s="89"/>
      <c r="M474" s="89"/>
      <c r="N474" s="286">
        <v>0</v>
      </c>
      <c r="O474" s="286">
        <v>7500.01</v>
      </c>
      <c r="P474" s="89" t="s">
        <v>674</v>
      </c>
    </row>
    <row r="475" spans="1:16" ht="51">
      <c r="A475" s="283">
        <v>47</v>
      </c>
      <c r="B475" s="89"/>
      <c r="C475" s="284" t="s">
        <v>51</v>
      </c>
      <c r="D475" s="84">
        <v>43474</v>
      </c>
      <c r="E475" s="85" t="s">
        <v>1920</v>
      </c>
      <c r="F475" s="85" t="s">
        <v>3</v>
      </c>
      <c r="G475" s="85">
        <v>1701823</v>
      </c>
      <c r="H475" s="89"/>
      <c r="I475" s="285" t="s">
        <v>3609</v>
      </c>
      <c r="J475" s="89"/>
      <c r="K475" s="89"/>
      <c r="L475" s="89"/>
      <c r="M475" s="89"/>
      <c r="N475" s="286">
        <v>0</v>
      </c>
      <c r="O475" s="286">
        <v>424</v>
      </c>
      <c r="P475" s="89" t="s">
        <v>674</v>
      </c>
    </row>
    <row r="476" spans="1:16" ht="51">
      <c r="A476" s="283" t="s">
        <v>567</v>
      </c>
      <c r="B476" s="89"/>
      <c r="C476" s="284" t="s">
        <v>617</v>
      </c>
      <c r="D476" s="84">
        <v>43474</v>
      </c>
      <c r="E476" s="85" t="s">
        <v>1921</v>
      </c>
      <c r="F476" s="85" t="s">
        <v>3</v>
      </c>
      <c r="G476" s="85">
        <v>1701828</v>
      </c>
      <c r="H476" s="89"/>
      <c r="I476" s="285" t="s">
        <v>746</v>
      </c>
      <c r="J476" s="89"/>
      <c r="K476" s="89"/>
      <c r="L476" s="89"/>
      <c r="M476" s="89"/>
      <c r="N476" s="286">
        <v>0</v>
      </c>
      <c r="O476" s="286">
        <v>3000</v>
      </c>
      <c r="P476" s="89" t="s">
        <v>674</v>
      </c>
    </row>
    <row r="477" spans="1:16" ht="51">
      <c r="A477" s="283" t="s">
        <v>567</v>
      </c>
      <c r="B477" s="89"/>
      <c r="C477" s="284" t="s">
        <v>617</v>
      </c>
      <c r="D477" s="84">
        <v>43474</v>
      </c>
      <c r="E477" s="85" t="s">
        <v>1922</v>
      </c>
      <c r="F477" s="85" t="s">
        <v>3</v>
      </c>
      <c r="G477" s="85">
        <v>1701832</v>
      </c>
      <c r="H477" s="89"/>
      <c r="I477" s="285" t="s">
        <v>3610</v>
      </c>
      <c r="J477" s="89"/>
      <c r="K477" s="89"/>
      <c r="L477" s="89"/>
      <c r="M477" s="89"/>
      <c r="N477" s="286">
        <v>0</v>
      </c>
      <c r="O477" s="286">
        <v>395.7</v>
      </c>
      <c r="P477" s="89" t="s">
        <v>674</v>
      </c>
    </row>
    <row r="478" spans="1:16" ht="63.75">
      <c r="A478" s="283" t="s">
        <v>558</v>
      </c>
      <c r="B478" s="89"/>
      <c r="C478" s="284" t="s">
        <v>618</v>
      </c>
      <c r="D478" s="84">
        <v>43474</v>
      </c>
      <c r="E478" s="85" t="s">
        <v>1923</v>
      </c>
      <c r="F478" s="85" t="s">
        <v>3</v>
      </c>
      <c r="G478" s="85">
        <v>1701617</v>
      </c>
      <c r="H478" s="89"/>
      <c r="I478" s="285" t="s">
        <v>3611</v>
      </c>
      <c r="J478" s="89"/>
      <c r="K478" s="89"/>
      <c r="L478" s="89"/>
      <c r="M478" s="89"/>
      <c r="N478" s="286">
        <v>0</v>
      </c>
      <c r="O478" s="286">
        <v>530584.67000000004</v>
      </c>
      <c r="P478" s="89" t="s">
        <v>674</v>
      </c>
    </row>
    <row r="479" spans="1:16" ht="63.75">
      <c r="A479" s="283">
        <v>46</v>
      </c>
      <c r="B479" s="89"/>
      <c r="C479" s="284" t="s">
        <v>50</v>
      </c>
      <c r="D479" s="84">
        <v>43474</v>
      </c>
      <c r="E479" s="85" t="s">
        <v>1924</v>
      </c>
      <c r="F479" s="85" t="s">
        <v>3</v>
      </c>
      <c r="G479" s="85">
        <v>1701620</v>
      </c>
      <c r="H479" s="89"/>
      <c r="I479" s="285" t="s">
        <v>3612</v>
      </c>
      <c r="J479" s="89"/>
      <c r="K479" s="89"/>
      <c r="L479" s="89"/>
      <c r="M479" s="89"/>
      <c r="N479" s="286">
        <v>0</v>
      </c>
      <c r="O479" s="286">
        <v>1113.8399999999999</v>
      </c>
      <c r="P479" s="89" t="s">
        <v>674</v>
      </c>
    </row>
    <row r="480" spans="1:16" ht="63.75">
      <c r="A480" s="283">
        <v>46</v>
      </c>
      <c r="B480" s="89"/>
      <c r="C480" s="284" t="s">
        <v>50</v>
      </c>
      <c r="D480" s="84">
        <v>43474</v>
      </c>
      <c r="E480" s="85" t="s">
        <v>1925</v>
      </c>
      <c r="F480" s="85" t="s">
        <v>3</v>
      </c>
      <c r="G480" s="85">
        <v>1701625</v>
      </c>
      <c r="H480" s="89"/>
      <c r="I480" s="285" t="s">
        <v>3613</v>
      </c>
      <c r="J480" s="89"/>
      <c r="K480" s="89"/>
      <c r="L480" s="89"/>
      <c r="M480" s="89"/>
      <c r="N480" s="286">
        <v>0</v>
      </c>
      <c r="O480" s="286">
        <v>40800.01</v>
      </c>
      <c r="P480" s="89" t="s">
        <v>674</v>
      </c>
    </row>
    <row r="481" spans="1:16" ht="63.75">
      <c r="A481" s="283">
        <v>650</v>
      </c>
      <c r="B481" s="89"/>
      <c r="C481" s="284" t="s">
        <v>189</v>
      </c>
      <c r="D481" s="84">
        <v>43474</v>
      </c>
      <c r="E481" s="85" t="s">
        <v>1926</v>
      </c>
      <c r="F481" s="85" t="s">
        <v>3</v>
      </c>
      <c r="G481" s="85">
        <v>1701630</v>
      </c>
      <c r="H481" s="89"/>
      <c r="I481" s="285" t="s">
        <v>3614</v>
      </c>
      <c r="J481" s="89"/>
      <c r="K481" s="89"/>
      <c r="L481" s="89"/>
      <c r="M481" s="89"/>
      <c r="N481" s="286">
        <v>0</v>
      </c>
      <c r="O481" s="286">
        <v>18</v>
      </c>
      <c r="P481" s="89" t="s">
        <v>674</v>
      </c>
    </row>
    <row r="482" spans="1:16" ht="63.75">
      <c r="A482" s="283">
        <v>650</v>
      </c>
      <c r="B482" s="89"/>
      <c r="C482" s="284" t="s">
        <v>189</v>
      </c>
      <c r="D482" s="84">
        <v>43474</v>
      </c>
      <c r="E482" s="85" t="s">
        <v>1927</v>
      </c>
      <c r="F482" s="85" t="s">
        <v>3</v>
      </c>
      <c r="G482" s="85">
        <v>1701634</v>
      </c>
      <c r="H482" s="89"/>
      <c r="I482" s="285" t="s">
        <v>3615</v>
      </c>
      <c r="J482" s="89"/>
      <c r="K482" s="89"/>
      <c r="L482" s="89"/>
      <c r="M482" s="89"/>
      <c r="N482" s="286">
        <v>0</v>
      </c>
      <c r="O482" s="286">
        <v>18</v>
      </c>
      <c r="P482" s="89" t="s">
        <v>674</v>
      </c>
    </row>
    <row r="483" spans="1:16" ht="51">
      <c r="A483" s="283">
        <v>86</v>
      </c>
      <c r="B483" s="89"/>
      <c r="C483" s="284" t="s">
        <v>58</v>
      </c>
      <c r="D483" s="84">
        <v>43474</v>
      </c>
      <c r="E483" s="85" t="s">
        <v>1928</v>
      </c>
      <c r="F483" s="85" t="s">
        <v>3</v>
      </c>
      <c r="G483" s="85">
        <v>1701639</v>
      </c>
      <c r="H483" s="89"/>
      <c r="I483" s="285" t="s">
        <v>3616</v>
      </c>
      <c r="J483" s="89"/>
      <c r="K483" s="89"/>
      <c r="L483" s="89"/>
      <c r="M483" s="89"/>
      <c r="N483" s="286">
        <v>0</v>
      </c>
      <c r="O483" s="286">
        <v>128100</v>
      </c>
      <c r="P483" s="89" t="s">
        <v>674</v>
      </c>
    </row>
    <row r="484" spans="1:16" ht="51">
      <c r="A484" s="283">
        <v>86</v>
      </c>
      <c r="B484" s="89"/>
      <c r="C484" s="284" t="s">
        <v>58</v>
      </c>
      <c r="D484" s="84">
        <v>43474</v>
      </c>
      <c r="E484" s="85" t="s">
        <v>1929</v>
      </c>
      <c r="F484" s="85" t="s">
        <v>3</v>
      </c>
      <c r="G484" s="85">
        <v>1701644</v>
      </c>
      <c r="H484" s="89"/>
      <c r="I484" s="285" t="s">
        <v>3617</v>
      </c>
      <c r="J484" s="89"/>
      <c r="K484" s="89"/>
      <c r="L484" s="89"/>
      <c r="M484" s="89"/>
      <c r="N484" s="286">
        <v>0</v>
      </c>
      <c r="O484" s="286">
        <v>4830</v>
      </c>
      <c r="P484" s="89" t="s">
        <v>674</v>
      </c>
    </row>
    <row r="485" spans="1:16" ht="51">
      <c r="A485" s="283">
        <v>86</v>
      </c>
      <c r="B485" s="89"/>
      <c r="C485" s="284" t="s">
        <v>58</v>
      </c>
      <c r="D485" s="84">
        <v>43474</v>
      </c>
      <c r="E485" s="85" t="s">
        <v>1930</v>
      </c>
      <c r="F485" s="85" t="s">
        <v>3</v>
      </c>
      <c r="G485" s="85">
        <v>1701647</v>
      </c>
      <c r="H485" s="89"/>
      <c r="I485" s="285" t="s">
        <v>3618</v>
      </c>
      <c r="J485" s="89"/>
      <c r="K485" s="89"/>
      <c r="L485" s="89"/>
      <c r="M485" s="89"/>
      <c r="N485" s="286">
        <v>0</v>
      </c>
      <c r="O485" s="286">
        <v>50000</v>
      </c>
      <c r="P485" s="89" t="s">
        <v>674</v>
      </c>
    </row>
    <row r="486" spans="1:16" ht="63.75">
      <c r="A486" s="283">
        <v>86</v>
      </c>
      <c r="B486" s="89"/>
      <c r="C486" s="284" t="s">
        <v>58</v>
      </c>
      <c r="D486" s="84">
        <v>43474</v>
      </c>
      <c r="E486" s="85" t="s">
        <v>1931</v>
      </c>
      <c r="F486" s="85" t="s">
        <v>3</v>
      </c>
      <c r="G486" s="85">
        <v>1701652</v>
      </c>
      <c r="H486" s="89"/>
      <c r="I486" s="285" t="s">
        <v>3619</v>
      </c>
      <c r="J486" s="89"/>
      <c r="K486" s="89"/>
      <c r="L486" s="89"/>
      <c r="M486" s="89"/>
      <c r="N486" s="286">
        <v>0</v>
      </c>
      <c r="O486" s="286">
        <v>8565.7900000000009</v>
      </c>
      <c r="P486" s="89" t="s">
        <v>674</v>
      </c>
    </row>
    <row r="487" spans="1:16" ht="63.75">
      <c r="A487" s="283">
        <v>310</v>
      </c>
      <c r="B487" s="89"/>
      <c r="C487" s="284" t="s">
        <v>143</v>
      </c>
      <c r="D487" s="84">
        <v>43474</v>
      </c>
      <c r="E487" s="85" t="s">
        <v>1932</v>
      </c>
      <c r="F487" s="85" t="s">
        <v>3</v>
      </c>
      <c r="G487" s="85">
        <v>1701654</v>
      </c>
      <c r="H487" s="89"/>
      <c r="I487" s="285" t="s">
        <v>3620</v>
      </c>
      <c r="J487" s="89"/>
      <c r="K487" s="89"/>
      <c r="L487" s="89"/>
      <c r="M487" s="89"/>
      <c r="N487" s="286">
        <v>0</v>
      </c>
      <c r="O487" s="286">
        <v>48960.89</v>
      </c>
      <c r="P487" s="89" t="s">
        <v>674</v>
      </c>
    </row>
    <row r="488" spans="1:16" ht="63.75">
      <c r="A488" s="283">
        <v>342</v>
      </c>
      <c r="B488" s="89"/>
      <c r="C488" s="284" t="s">
        <v>150</v>
      </c>
      <c r="D488" s="84">
        <v>43474</v>
      </c>
      <c r="E488" s="85" t="s">
        <v>1933</v>
      </c>
      <c r="F488" s="85" t="s">
        <v>3</v>
      </c>
      <c r="G488" s="85">
        <v>1701656</v>
      </c>
      <c r="H488" s="89"/>
      <c r="I488" s="285" t="s">
        <v>3621</v>
      </c>
      <c r="J488" s="89"/>
      <c r="K488" s="89"/>
      <c r="L488" s="89"/>
      <c r="M488" s="89"/>
      <c r="N488" s="286">
        <v>0</v>
      </c>
      <c r="O488" s="286">
        <v>56123.65</v>
      </c>
      <c r="P488" s="89" t="s">
        <v>674</v>
      </c>
    </row>
    <row r="489" spans="1:16" ht="63.75">
      <c r="A489" s="283" t="s">
        <v>558</v>
      </c>
      <c r="B489" s="89"/>
      <c r="C489" s="284" t="s">
        <v>618</v>
      </c>
      <c r="D489" s="84">
        <v>43474</v>
      </c>
      <c r="E489" s="85" t="s">
        <v>1934</v>
      </c>
      <c r="F489" s="85" t="s">
        <v>3</v>
      </c>
      <c r="G489" s="85">
        <v>1701660</v>
      </c>
      <c r="H489" s="89"/>
      <c r="I489" s="285" t="s">
        <v>3622</v>
      </c>
      <c r="J489" s="89"/>
      <c r="K489" s="89"/>
      <c r="L489" s="89"/>
      <c r="M489" s="89"/>
      <c r="N489" s="286">
        <v>0</v>
      </c>
      <c r="O489" s="286">
        <v>90130.86</v>
      </c>
      <c r="P489" s="89" t="s">
        <v>674</v>
      </c>
    </row>
    <row r="490" spans="1:16" ht="63.75">
      <c r="A490" s="283">
        <v>81</v>
      </c>
      <c r="B490" s="89"/>
      <c r="C490" s="284" t="s">
        <v>57</v>
      </c>
      <c r="D490" s="84">
        <v>43474</v>
      </c>
      <c r="E490" s="85" t="s">
        <v>1935</v>
      </c>
      <c r="F490" s="85" t="s">
        <v>3</v>
      </c>
      <c r="G490" s="85">
        <v>1701662</v>
      </c>
      <c r="H490" s="89"/>
      <c r="I490" s="285" t="s">
        <v>3623</v>
      </c>
      <c r="J490" s="89"/>
      <c r="K490" s="89"/>
      <c r="L490" s="89"/>
      <c r="M490" s="89"/>
      <c r="N490" s="286">
        <v>0</v>
      </c>
      <c r="O490" s="286">
        <v>51564.15</v>
      </c>
      <c r="P490" s="89" t="s">
        <v>674</v>
      </c>
    </row>
    <row r="491" spans="1:16" ht="63.75">
      <c r="A491" s="283">
        <v>35</v>
      </c>
      <c r="B491" s="89"/>
      <c r="C491" s="284" t="s">
        <v>48</v>
      </c>
      <c r="D491" s="84">
        <v>43474</v>
      </c>
      <c r="E491" s="85" t="s">
        <v>1936</v>
      </c>
      <c r="F491" s="85" t="s">
        <v>3</v>
      </c>
      <c r="G491" s="85">
        <v>1701663</v>
      </c>
      <c r="H491" s="89"/>
      <c r="I491" s="285" t="s">
        <v>3624</v>
      </c>
      <c r="J491" s="89"/>
      <c r="K491" s="89"/>
      <c r="L491" s="89"/>
      <c r="M491" s="89"/>
      <c r="N491" s="286">
        <v>0</v>
      </c>
      <c r="O491" s="286">
        <v>56221.71</v>
      </c>
      <c r="P491" s="89" t="s">
        <v>674</v>
      </c>
    </row>
    <row r="492" spans="1:16" ht="51">
      <c r="A492" s="283">
        <v>291</v>
      </c>
      <c r="B492" s="89"/>
      <c r="C492" s="284" t="s">
        <v>131</v>
      </c>
      <c r="D492" s="84">
        <v>43474</v>
      </c>
      <c r="E492" s="85" t="s">
        <v>1937</v>
      </c>
      <c r="F492" s="85" t="s">
        <v>3</v>
      </c>
      <c r="G492" s="85">
        <v>1701657</v>
      </c>
      <c r="H492" s="89"/>
      <c r="I492" s="285" t="s">
        <v>3625</v>
      </c>
      <c r="J492" s="89"/>
      <c r="K492" s="89"/>
      <c r="L492" s="89"/>
      <c r="M492" s="89"/>
      <c r="N492" s="286">
        <v>0</v>
      </c>
      <c r="O492" s="286">
        <v>17916.43</v>
      </c>
      <c r="P492" s="89" t="s">
        <v>674</v>
      </c>
    </row>
    <row r="493" spans="1:16" ht="51">
      <c r="A493" s="283">
        <v>16</v>
      </c>
      <c r="B493" s="89"/>
      <c r="C493" s="284" t="s">
        <v>45</v>
      </c>
      <c r="D493" s="84">
        <v>43474</v>
      </c>
      <c r="E493" s="85" t="s">
        <v>1938</v>
      </c>
      <c r="F493" s="85" t="s">
        <v>3</v>
      </c>
      <c r="G493" s="85">
        <v>1701653</v>
      </c>
      <c r="H493" s="89"/>
      <c r="I493" s="285" t="s">
        <v>3626</v>
      </c>
      <c r="J493" s="89"/>
      <c r="K493" s="89"/>
      <c r="L493" s="89"/>
      <c r="M493" s="89"/>
      <c r="N493" s="286">
        <v>0</v>
      </c>
      <c r="O493" s="286">
        <v>440</v>
      </c>
      <c r="P493" s="89" t="s">
        <v>674</v>
      </c>
    </row>
    <row r="494" spans="1:16" ht="51">
      <c r="A494" s="283" t="s">
        <v>567</v>
      </c>
      <c r="B494" s="89"/>
      <c r="C494" s="284" t="s">
        <v>617</v>
      </c>
      <c r="D494" s="84">
        <v>43474</v>
      </c>
      <c r="E494" s="85" t="s">
        <v>1939</v>
      </c>
      <c r="F494" s="85" t="s">
        <v>3</v>
      </c>
      <c r="G494" s="85">
        <v>1701651</v>
      </c>
      <c r="H494" s="89"/>
      <c r="I494" s="285" t="s">
        <v>3627</v>
      </c>
      <c r="J494" s="89"/>
      <c r="K494" s="89"/>
      <c r="L494" s="89"/>
      <c r="M494" s="89"/>
      <c r="N494" s="286">
        <v>0</v>
      </c>
      <c r="O494" s="286">
        <v>300</v>
      </c>
      <c r="P494" s="89" t="s">
        <v>674</v>
      </c>
    </row>
    <row r="495" spans="1:16" ht="51">
      <c r="A495" s="283">
        <v>291</v>
      </c>
      <c r="B495" s="89"/>
      <c r="C495" s="284" t="s">
        <v>131</v>
      </c>
      <c r="D495" s="84">
        <v>43474</v>
      </c>
      <c r="E495" s="85" t="s">
        <v>1940</v>
      </c>
      <c r="F495" s="85" t="s">
        <v>3</v>
      </c>
      <c r="G495" s="85">
        <v>1701642</v>
      </c>
      <c r="H495" s="89"/>
      <c r="I495" s="285" t="s">
        <v>3628</v>
      </c>
      <c r="J495" s="89"/>
      <c r="K495" s="89"/>
      <c r="L495" s="89"/>
      <c r="M495" s="89"/>
      <c r="N495" s="286">
        <v>0</v>
      </c>
      <c r="O495" s="286">
        <v>35</v>
      </c>
      <c r="P495" s="89" t="s">
        <v>674</v>
      </c>
    </row>
    <row r="496" spans="1:16" ht="51">
      <c r="A496" s="283">
        <v>35</v>
      </c>
      <c r="B496" s="89"/>
      <c r="C496" s="284" t="s">
        <v>48</v>
      </c>
      <c r="D496" s="84">
        <v>43474</v>
      </c>
      <c r="E496" s="85" t="s">
        <v>1941</v>
      </c>
      <c r="F496" s="85" t="s">
        <v>3</v>
      </c>
      <c r="G496" s="85">
        <v>1701636</v>
      </c>
      <c r="H496" s="89"/>
      <c r="I496" s="285" t="s">
        <v>3629</v>
      </c>
      <c r="J496" s="89"/>
      <c r="K496" s="89"/>
      <c r="L496" s="89"/>
      <c r="M496" s="89"/>
      <c r="N496" s="286">
        <v>0</v>
      </c>
      <c r="O496" s="286">
        <v>230.20000000000002</v>
      </c>
      <c r="P496" s="89" t="s">
        <v>674</v>
      </c>
    </row>
    <row r="497" spans="1:16" ht="51">
      <c r="A497" s="283" t="s">
        <v>567</v>
      </c>
      <c r="B497" s="89"/>
      <c r="C497" s="284" t="s">
        <v>617</v>
      </c>
      <c r="D497" s="84">
        <v>43474</v>
      </c>
      <c r="E497" s="85" t="s">
        <v>1942</v>
      </c>
      <c r="F497" s="85" t="s">
        <v>3</v>
      </c>
      <c r="G497" s="85">
        <v>1701632</v>
      </c>
      <c r="H497" s="89"/>
      <c r="I497" s="285" t="s">
        <v>3630</v>
      </c>
      <c r="J497" s="89"/>
      <c r="K497" s="89"/>
      <c r="L497" s="89"/>
      <c r="M497" s="89"/>
      <c r="N497" s="286">
        <v>0</v>
      </c>
      <c r="O497" s="286">
        <v>25.7</v>
      </c>
      <c r="P497" s="89" t="s">
        <v>674</v>
      </c>
    </row>
    <row r="498" spans="1:16" ht="51">
      <c r="A498" s="283" t="s">
        <v>567</v>
      </c>
      <c r="B498" s="89"/>
      <c r="C498" s="284" t="s">
        <v>617</v>
      </c>
      <c r="D498" s="84">
        <v>43474</v>
      </c>
      <c r="E498" s="85" t="s">
        <v>1943</v>
      </c>
      <c r="F498" s="85" t="s">
        <v>3</v>
      </c>
      <c r="G498" s="85">
        <v>1701627</v>
      </c>
      <c r="H498" s="89"/>
      <c r="I498" s="285" t="s">
        <v>3631</v>
      </c>
      <c r="J498" s="89"/>
      <c r="K498" s="89"/>
      <c r="L498" s="89"/>
      <c r="M498" s="89"/>
      <c r="N498" s="286">
        <v>0</v>
      </c>
      <c r="O498" s="286">
        <v>212.8</v>
      </c>
      <c r="P498" s="89" t="s">
        <v>674</v>
      </c>
    </row>
    <row r="499" spans="1:16" ht="51">
      <c r="A499" s="283" t="s">
        <v>567</v>
      </c>
      <c r="B499" s="89"/>
      <c r="C499" s="284" t="s">
        <v>617</v>
      </c>
      <c r="D499" s="84">
        <v>43474</v>
      </c>
      <c r="E499" s="85" t="s">
        <v>1944</v>
      </c>
      <c r="F499" s="85" t="s">
        <v>3</v>
      </c>
      <c r="G499" s="85">
        <v>1701622</v>
      </c>
      <c r="H499" s="89"/>
      <c r="I499" s="285" t="s">
        <v>3632</v>
      </c>
      <c r="J499" s="89"/>
      <c r="K499" s="89"/>
      <c r="L499" s="89"/>
      <c r="M499" s="89"/>
      <c r="N499" s="286">
        <v>0</v>
      </c>
      <c r="O499" s="286">
        <v>2000</v>
      </c>
      <c r="P499" s="89" t="s">
        <v>674</v>
      </c>
    </row>
    <row r="500" spans="1:16" ht="63.75">
      <c r="A500" s="283">
        <v>291</v>
      </c>
      <c r="B500" s="89"/>
      <c r="C500" s="284" t="s">
        <v>131</v>
      </c>
      <c r="D500" s="84">
        <v>43474</v>
      </c>
      <c r="E500" s="85" t="s">
        <v>1945</v>
      </c>
      <c r="F500" s="85" t="s">
        <v>3</v>
      </c>
      <c r="G500" s="85">
        <v>1701601</v>
      </c>
      <c r="H500" s="89"/>
      <c r="I500" s="285" t="s">
        <v>3633</v>
      </c>
      <c r="J500" s="89"/>
      <c r="K500" s="89"/>
      <c r="L500" s="89"/>
      <c r="M500" s="89"/>
      <c r="N500" s="286">
        <v>0</v>
      </c>
      <c r="O500" s="286">
        <v>9681.7100000000009</v>
      </c>
      <c r="P500" s="89" t="s">
        <v>674</v>
      </c>
    </row>
    <row r="501" spans="1:16" ht="51">
      <c r="A501" s="283">
        <v>650</v>
      </c>
      <c r="B501" s="89"/>
      <c r="C501" s="284" t="s">
        <v>189</v>
      </c>
      <c r="D501" s="84">
        <v>43474</v>
      </c>
      <c r="E501" s="85" t="s">
        <v>1946</v>
      </c>
      <c r="F501" s="85" t="s">
        <v>3</v>
      </c>
      <c r="G501" s="85">
        <v>1701598</v>
      </c>
      <c r="H501" s="89"/>
      <c r="I501" s="285" t="s">
        <v>3634</v>
      </c>
      <c r="J501" s="89"/>
      <c r="K501" s="89"/>
      <c r="L501" s="89"/>
      <c r="M501" s="89"/>
      <c r="N501" s="286">
        <v>0</v>
      </c>
      <c r="O501" s="286">
        <v>100</v>
      </c>
      <c r="P501" s="89" t="s">
        <v>674</v>
      </c>
    </row>
    <row r="502" spans="1:16" ht="51">
      <c r="A502" s="283">
        <v>20</v>
      </c>
      <c r="B502" s="89"/>
      <c r="C502" s="284" t="s">
        <v>46</v>
      </c>
      <c r="D502" s="84">
        <v>43474</v>
      </c>
      <c r="E502" s="85" t="s">
        <v>1947</v>
      </c>
      <c r="F502" s="85" t="s">
        <v>3</v>
      </c>
      <c r="G502" s="85">
        <v>1701587</v>
      </c>
      <c r="H502" s="89"/>
      <c r="I502" s="285" t="s">
        <v>3635</v>
      </c>
      <c r="J502" s="89"/>
      <c r="K502" s="89"/>
      <c r="L502" s="89"/>
      <c r="M502" s="89"/>
      <c r="N502" s="286">
        <v>0</v>
      </c>
      <c r="O502" s="286">
        <v>23.3</v>
      </c>
      <c r="P502" s="89" t="s">
        <v>674</v>
      </c>
    </row>
    <row r="503" spans="1:16" ht="51">
      <c r="A503" s="283">
        <v>20</v>
      </c>
      <c r="B503" s="89"/>
      <c r="C503" s="284" t="s">
        <v>46</v>
      </c>
      <c r="D503" s="84">
        <v>43474</v>
      </c>
      <c r="E503" s="85" t="s">
        <v>1948</v>
      </c>
      <c r="F503" s="85" t="s">
        <v>3</v>
      </c>
      <c r="G503" s="85">
        <v>1701585</v>
      </c>
      <c r="H503" s="89"/>
      <c r="I503" s="285" t="s">
        <v>3636</v>
      </c>
      <c r="J503" s="89"/>
      <c r="K503" s="89"/>
      <c r="L503" s="89"/>
      <c r="M503" s="89"/>
      <c r="N503" s="286">
        <v>0</v>
      </c>
      <c r="O503" s="286">
        <v>102.9</v>
      </c>
      <c r="P503" s="89" t="s">
        <v>674</v>
      </c>
    </row>
    <row r="504" spans="1:16" ht="51">
      <c r="A504" s="283">
        <v>20</v>
      </c>
      <c r="B504" s="89"/>
      <c r="C504" s="284" t="s">
        <v>46</v>
      </c>
      <c r="D504" s="84">
        <v>43474</v>
      </c>
      <c r="E504" s="85" t="s">
        <v>1949</v>
      </c>
      <c r="F504" s="85" t="s">
        <v>3</v>
      </c>
      <c r="G504" s="85">
        <v>1701584</v>
      </c>
      <c r="H504" s="89"/>
      <c r="I504" s="285" t="s">
        <v>3637</v>
      </c>
      <c r="J504" s="89"/>
      <c r="K504" s="89"/>
      <c r="L504" s="89"/>
      <c r="M504" s="89"/>
      <c r="N504" s="286">
        <v>0</v>
      </c>
      <c r="O504" s="286">
        <v>12.700000000000001</v>
      </c>
      <c r="P504" s="89" t="s">
        <v>674</v>
      </c>
    </row>
    <row r="505" spans="1:16" ht="63.75">
      <c r="A505" s="283">
        <v>287</v>
      </c>
      <c r="B505" s="89"/>
      <c r="C505" s="284" t="s">
        <v>128</v>
      </c>
      <c r="D505" s="84">
        <v>43474</v>
      </c>
      <c r="E505" s="85" t="s">
        <v>1950</v>
      </c>
      <c r="F505" s="85" t="s">
        <v>3</v>
      </c>
      <c r="G505" s="85">
        <v>1701673</v>
      </c>
      <c r="H505" s="89"/>
      <c r="I505" s="285" t="s">
        <v>3638</v>
      </c>
      <c r="J505" s="89"/>
      <c r="K505" s="89"/>
      <c r="L505" s="89"/>
      <c r="M505" s="89"/>
      <c r="N505" s="286">
        <v>0</v>
      </c>
      <c r="O505" s="286">
        <v>27202.04</v>
      </c>
      <c r="P505" s="89" t="s">
        <v>674</v>
      </c>
    </row>
    <row r="506" spans="1:16" ht="63.75">
      <c r="A506" s="283">
        <v>85</v>
      </c>
      <c r="B506" s="89"/>
      <c r="C506" s="284" t="s">
        <v>739</v>
      </c>
      <c r="D506" s="84">
        <v>43474</v>
      </c>
      <c r="E506" s="85" t="s">
        <v>1951</v>
      </c>
      <c r="F506" s="85" t="s">
        <v>3</v>
      </c>
      <c r="G506" s="85">
        <v>1701667</v>
      </c>
      <c r="H506" s="89"/>
      <c r="I506" s="285" t="s">
        <v>3639</v>
      </c>
      <c r="J506" s="89"/>
      <c r="K506" s="89"/>
      <c r="L506" s="89"/>
      <c r="M506" s="89"/>
      <c r="N506" s="286">
        <v>0</v>
      </c>
      <c r="O506" s="286">
        <v>28021.73</v>
      </c>
      <c r="P506" s="89" t="s">
        <v>674</v>
      </c>
    </row>
    <row r="507" spans="1:16" ht="63.75">
      <c r="A507" s="283">
        <v>25</v>
      </c>
      <c r="B507" s="89"/>
      <c r="C507" s="284" t="s">
        <v>47</v>
      </c>
      <c r="D507" s="84">
        <v>43474</v>
      </c>
      <c r="E507" s="85" t="s">
        <v>1952</v>
      </c>
      <c r="F507" s="85" t="s">
        <v>6</v>
      </c>
      <c r="G507" s="85">
        <v>1068445</v>
      </c>
      <c r="H507" s="89"/>
      <c r="I507" s="285" t="s">
        <v>3640</v>
      </c>
      <c r="J507" s="89"/>
      <c r="K507" s="89"/>
      <c r="L507" s="89"/>
      <c r="M507" s="89"/>
      <c r="N507" s="286">
        <v>0</v>
      </c>
      <c r="O507" s="286">
        <v>405458.91</v>
      </c>
      <c r="P507" s="89" t="s">
        <v>674</v>
      </c>
    </row>
    <row r="508" spans="1:16" ht="63.75">
      <c r="A508" s="283">
        <v>25</v>
      </c>
      <c r="B508" s="89"/>
      <c r="C508" s="284" t="s">
        <v>47</v>
      </c>
      <c r="D508" s="84">
        <v>43474</v>
      </c>
      <c r="E508" s="85" t="s">
        <v>1953</v>
      </c>
      <c r="F508" s="85" t="s">
        <v>6</v>
      </c>
      <c r="G508" s="85">
        <v>1068469</v>
      </c>
      <c r="H508" s="89"/>
      <c r="I508" s="285" t="s">
        <v>3641</v>
      </c>
      <c r="J508" s="89"/>
      <c r="K508" s="89"/>
      <c r="L508" s="89"/>
      <c r="M508" s="89"/>
      <c r="N508" s="286">
        <v>0</v>
      </c>
      <c r="O508" s="286">
        <v>394550.95</v>
      </c>
      <c r="P508" s="89" t="s">
        <v>674</v>
      </c>
    </row>
    <row r="509" spans="1:16" ht="63.75">
      <c r="A509" s="283">
        <v>10</v>
      </c>
      <c r="B509" s="89"/>
      <c r="C509" s="284" t="s">
        <v>43</v>
      </c>
      <c r="D509" s="84">
        <v>43474</v>
      </c>
      <c r="E509" s="85" t="s">
        <v>1954</v>
      </c>
      <c r="F509" s="85" t="s">
        <v>6</v>
      </c>
      <c r="G509" s="85">
        <v>934836</v>
      </c>
      <c r="H509" s="89"/>
      <c r="I509" s="285" t="s">
        <v>3642</v>
      </c>
      <c r="J509" s="89"/>
      <c r="K509" s="89"/>
      <c r="L509" s="89"/>
      <c r="M509" s="89"/>
      <c r="N509" s="286">
        <v>0</v>
      </c>
      <c r="O509" s="286">
        <v>26839.34</v>
      </c>
      <c r="P509" s="89" t="s">
        <v>674</v>
      </c>
    </row>
    <row r="510" spans="1:16" ht="63.75">
      <c r="A510" s="283">
        <v>10</v>
      </c>
      <c r="B510" s="89"/>
      <c r="C510" s="284" t="s">
        <v>43</v>
      </c>
      <c r="D510" s="84">
        <v>43474</v>
      </c>
      <c r="E510" s="85" t="s">
        <v>1955</v>
      </c>
      <c r="F510" s="85" t="s">
        <v>6</v>
      </c>
      <c r="G510" s="85">
        <v>934838</v>
      </c>
      <c r="H510" s="89"/>
      <c r="I510" s="285" t="s">
        <v>3643</v>
      </c>
      <c r="J510" s="89"/>
      <c r="K510" s="89"/>
      <c r="L510" s="89"/>
      <c r="M510" s="89"/>
      <c r="N510" s="286">
        <v>0</v>
      </c>
      <c r="O510" s="286">
        <v>15832.88</v>
      </c>
      <c r="P510" s="89" t="s">
        <v>674</v>
      </c>
    </row>
    <row r="511" spans="1:16" ht="63.75">
      <c r="A511" s="283">
        <v>10</v>
      </c>
      <c r="B511" s="89"/>
      <c r="C511" s="284" t="s">
        <v>43</v>
      </c>
      <c r="D511" s="84">
        <v>43474</v>
      </c>
      <c r="E511" s="85" t="s">
        <v>1956</v>
      </c>
      <c r="F511" s="85" t="s">
        <v>6</v>
      </c>
      <c r="G511" s="85">
        <v>934840</v>
      </c>
      <c r="H511" s="89"/>
      <c r="I511" s="285" t="s">
        <v>3644</v>
      </c>
      <c r="J511" s="89"/>
      <c r="K511" s="89"/>
      <c r="L511" s="89"/>
      <c r="M511" s="89"/>
      <c r="N511" s="286">
        <v>0</v>
      </c>
      <c r="O511" s="286">
        <v>411.6</v>
      </c>
      <c r="P511" s="89" t="s">
        <v>674</v>
      </c>
    </row>
    <row r="512" spans="1:16" ht="51">
      <c r="A512" s="283">
        <v>340</v>
      </c>
      <c r="B512" s="89"/>
      <c r="C512" s="284" t="s">
        <v>149</v>
      </c>
      <c r="D512" s="84">
        <v>43474</v>
      </c>
      <c r="E512" s="85" t="s">
        <v>1957</v>
      </c>
      <c r="F512" s="85" t="s">
        <v>6</v>
      </c>
      <c r="G512" s="85">
        <v>934842</v>
      </c>
      <c r="H512" s="89"/>
      <c r="I512" s="285" t="s">
        <v>3645</v>
      </c>
      <c r="J512" s="89"/>
      <c r="K512" s="89"/>
      <c r="L512" s="89"/>
      <c r="M512" s="89"/>
      <c r="N512" s="286">
        <v>0</v>
      </c>
      <c r="O512" s="286">
        <v>12793.9</v>
      </c>
      <c r="P512" s="89" t="s">
        <v>674</v>
      </c>
    </row>
    <row r="513" spans="1:16" ht="51">
      <c r="A513" s="283" t="s">
        <v>558</v>
      </c>
      <c r="B513" s="89"/>
      <c r="C513" s="284" t="s">
        <v>618</v>
      </c>
      <c r="D513" s="84">
        <v>43474</v>
      </c>
      <c r="E513" s="85" t="s">
        <v>1958</v>
      </c>
      <c r="F513" s="85" t="s">
        <v>6</v>
      </c>
      <c r="G513" s="85">
        <v>944407</v>
      </c>
      <c r="H513" s="89"/>
      <c r="I513" s="285" t="s">
        <v>3646</v>
      </c>
      <c r="J513" s="89"/>
      <c r="K513" s="89"/>
      <c r="L513" s="89"/>
      <c r="M513" s="89"/>
      <c r="N513" s="286">
        <v>0</v>
      </c>
      <c r="O513" s="286">
        <v>400108122</v>
      </c>
      <c r="P513" s="89" t="s">
        <v>674</v>
      </c>
    </row>
    <row r="514" spans="1:16" ht="51">
      <c r="A514" s="283">
        <v>10</v>
      </c>
      <c r="B514" s="89"/>
      <c r="C514" s="284" t="s">
        <v>43</v>
      </c>
      <c r="D514" s="84">
        <v>43474</v>
      </c>
      <c r="E514" s="85" t="s">
        <v>1959</v>
      </c>
      <c r="F514" s="85" t="s">
        <v>15</v>
      </c>
      <c r="G514" s="85">
        <v>934837</v>
      </c>
      <c r="H514" s="89"/>
      <c r="I514" s="285" t="s">
        <v>3647</v>
      </c>
      <c r="J514" s="89"/>
      <c r="K514" s="89"/>
      <c r="L514" s="89"/>
      <c r="M514" s="89"/>
      <c r="N514" s="286">
        <v>50</v>
      </c>
      <c r="O514" s="286">
        <v>0</v>
      </c>
      <c r="P514" s="89" t="s">
        <v>674</v>
      </c>
    </row>
    <row r="515" spans="1:16" ht="63.75">
      <c r="A515" s="283">
        <v>10</v>
      </c>
      <c r="B515" s="89"/>
      <c r="C515" s="284" t="s">
        <v>43</v>
      </c>
      <c r="D515" s="84">
        <v>43474</v>
      </c>
      <c r="E515" s="85" t="s">
        <v>1960</v>
      </c>
      <c r="F515" s="85" t="s">
        <v>15</v>
      </c>
      <c r="G515" s="85">
        <v>934839</v>
      </c>
      <c r="H515" s="89"/>
      <c r="I515" s="285" t="s">
        <v>3648</v>
      </c>
      <c r="J515" s="89"/>
      <c r="K515" s="89"/>
      <c r="L515" s="89"/>
      <c r="M515" s="89"/>
      <c r="N515" s="286">
        <v>50</v>
      </c>
      <c r="O515" s="286">
        <v>0</v>
      </c>
      <c r="P515" s="89" t="s">
        <v>674</v>
      </c>
    </row>
    <row r="516" spans="1:16" ht="63.75">
      <c r="A516" s="283">
        <v>10</v>
      </c>
      <c r="B516" s="89"/>
      <c r="C516" s="284" t="s">
        <v>43</v>
      </c>
      <c r="D516" s="84">
        <v>43474</v>
      </c>
      <c r="E516" s="85" t="s">
        <v>1961</v>
      </c>
      <c r="F516" s="85" t="s">
        <v>15</v>
      </c>
      <c r="G516" s="85">
        <v>934841</v>
      </c>
      <c r="H516" s="89"/>
      <c r="I516" s="285" t="s">
        <v>3649</v>
      </c>
      <c r="J516" s="89"/>
      <c r="K516" s="89"/>
      <c r="L516" s="89"/>
      <c r="M516" s="89"/>
      <c r="N516" s="286">
        <v>50</v>
      </c>
      <c r="O516" s="286">
        <v>0</v>
      </c>
      <c r="P516" s="89" t="s">
        <v>674</v>
      </c>
    </row>
    <row r="517" spans="1:16" ht="51">
      <c r="A517" s="283">
        <v>340</v>
      </c>
      <c r="B517" s="89"/>
      <c r="C517" s="284" t="s">
        <v>149</v>
      </c>
      <c r="D517" s="84">
        <v>43474</v>
      </c>
      <c r="E517" s="85" t="s">
        <v>1962</v>
      </c>
      <c r="F517" s="85" t="s">
        <v>15</v>
      </c>
      <c r="G517" s="85">
        <v>934843</v>
      </c>
      <c r="H517" s="89"/>
      <c r="I517" s="285" t="s">
        <v>3650</v>
      </c>
      <c r="J517" s="89"/>
      <c r="K517" s="89"/>
      <c r="L517" s="89"/>
      <c r="M517" s="89"/>
      <c r="N517" s="286">
        <v>50</v>
      </c>
      <c r="O517" s="286">
        <v>0</v>
      </c>
      <c r="P517" s="89" t="s">
        <v>674</v>
      </c>
    </row>
    <row r="518" spans="1:16" ht="63.75">
      <c r="A518" s="283" t="s">
        <v>558</v>
      </c>
      <c r="B518" s="89"/>
      <c r="C518" s="284" t="s">
        <v>618</v>
      </c>
      <c r="D518" s="84">
        <v>43474</v>
      </c>
      <c r="E518" s="85" t="s">
        <v>1963</v>
      </c>
      <c r="F518" s="85" t="s">
        <v>11</v>
      </c>
      <c r="G518" s="85">
        <v>944408</v>
      </c>
      <c r="H518" s="89"/>
      <c r="I518" s="285" t="s">
        <v>3651</v>
      </c>
      <c r="J518" s="89"/>
      <c r="K518" s="89"/>
      <c r="L518" s="89"/>
      <c r="M518" s="89"/>
      <c r="N518" s="286">
        <v>50</v>
      </c>
      <c r="O518" s="286">
        <v>0</v>
      </c>
      <c r="P518" s="89" t="s">
        <v>674</v>
      </c>
    </row>
    <row r="519" spans="1:16" ht="89.25">
      <c r="A519" s="283">
        <v>25</v>
      </c>
      <c r="B519" s="89"/>
      <c r="C519" s="284" t="s">
        <v>47</v>
      </c>
      <c r="D519" s="84">
        <v>43474</v>
      </c>
      <c r="E519" s="85" t="s">
        <v>1964</v>
      </c>
      <c r="F519" s="85" t="s">
        <v>632</v>
      </c>
      <c r="G519" s="85">
        <v>182822</v>
      </c>
      <c r="H519" s="89"/>
      <c r="I519" s="285" t="s">
        <v>3652</v>
      </c>
      <c r="J519" s="89"/>
      <c r="K519" s="89"/>
      <c r="L519" s="89"/>
      <c r="M519" s="89"/>
      <c r="N519" s="286">
        <v>0</v>
      </c>
      <c r="O519" s="286">
        <v>57142.86</v>
      </c>
      <c r="P519" s="89" t="s">
        <v>674</v>
      </c>
    </row>
    <row r="520" spans="1:16" ht="51">
      <c r="A520" s="283">
        <v>340</v>
      </c>
      <c r="B520" s="89"/>
      <c r="C520" s="284" t="s">
        <v>149</v>
      </c>
      <c r="D520" s="84">
        <v>43474</v>
      </c>
      <c r="E520" s="85" t="s">
        <v>1965</v>
      </c>
      <c r="F520" s="85" t="s">
        <v>6</v>
      </c>
      <c r="G520" s="85">
        <v>935180</v>
      </c>
      <c r="H520" s="89"/>
      <c r="I520" s="285" t="s">
        <v>3653</v>
      </c>
      <c r="J520" s="89"/>
      <c r="K520" s="89"/>
      <c r="L520" s="89"/>
      <c r="M520" s="89"/>
      <c r="N520" s="286">
        <v>0</v>
      </c>
      <c r="O520" s="286">
        <v>43684.480000000003</v>
      </c>
      <c r="P520" s="89" t="s">
        <v>674</v>
      </c>
    </row>
    <row r="521" spans="1:16" ht="76.5">
      <c r="A521" s="283">
        <v>85</v>
      </c>
      <c r="B521" s="89"/>
      <c r="C521" s="284" t="s">
        <v>739</v>
      </c>
      <c r="D521" s="84">
        <v>43474</v>
      </c>
      <c r="E521" s="85" t="s">
        <v>1966</v>
      </c>
      <c r="F521" s="85" t="s">
        <v>11</v>
      </c>
      <c r="G521" s="85">
        <v>944424</v>
      </c>
      <c r="H521" s="89"/>
      <c r="I521" s="285" t="s">
        <v>3654</v>
      </c>
      <c r="J521" s="89"/>
      <c r="K521" s="89"/>
      <c r="L521" s="89"/>
      <c r="M521" s="89"/>
      <c r="N521" s="286">
        <v>50</v>
      </c>
      <c r="O521" s="286">
        <v>0</v>
      </c>
      <c r="P521" s="89" t="s">
        <v>674</v>
      </c>
    </row>
    <row r="522" spans="1:16" ht="38.25">
      <c r="A522" s="283">
        <v>340</v>
      </c>
      <c r="B522" s="89"/>
      <c r="C522" s="284" t="s">
        <v>149</v>
      </c>
      <c r="D522" s="84">
        <v>43474</v>
      </c>
      <c r="E522" s="85" t="s">
        <v>1967</v>
      </c>
      <c r="F522" s="85" t="s">
        <v>15</v>
      </c>
      <c r="G522" s="85">
        <v>935181</v>
      </c>
      <c r="H522" s="89"/>
      <c r="I522" s="285" t="s">
        <v>3655</v>
      </c>
      <c r="J522" s="89"/>
      <c r="K522" s="89"/>
      <c r="L522" s="89"/>
      <c r="M522" s="89"/>
      <c r="N522" s="286">
        <v>50</v>
      </c>
      <c r="O522" s="286">
        <v>0</v>
      </c>
      <c r="P522" s="89" t="s">
        <v>674</v>
      </c>
    </row>
    <row r="523" spans="1:16" ht="89.25">
      <c r="A523" s="283">
        <v>132</v>
      </c>
      <c r="B523" s="89"/>
      <c r="C523" s="284" t="s">
        <v>70</v>
      </c>
      <c r="D523" s="84">
        <v>43474</v>
      </c>
      <c r="E523" s="85" t="s">
        <v>1968</v>
      </c>
      <c r="F523" s="85" t="s">
        <v>11</v>
      </c>
      <c r="G523" s="85">
        <v>944406</v>
      </c>
      <c r="H523" s="89"/>
      <c r="I523" s="285" t="s">
        <v>3656</v>
      </c>
      <c r="J523" s="89"/>
      <c r="K523" s="89"/>
      <c r="L523" s="89"/>
      <c r="M523" s="89"/>
      <c r="N523" s="286">
        <v>490</v>
      </c>
      <c r="O523" s="286">
        <v>0</v>
      </c>
      <c r="P523" s="89" t="s">
        <v>674</v>
      </c>
    </row>
    <row r="524" spans="1:16" ht="51">
      <c r="A524" s="283">
        <v>119</v>
      </c>
      <c r="B524" s="89"/>
      <c r="C524" s="284" t="s">
        <v>65</v>
      </c>
      <c r="D524" s="84">
        <v>43474</v>
      </c>
      <c r="E524" s="85" t="s">
        <v>1969</v>
      </c>
      <c r="F524" s="85" t="s">
        <v>11</v>
      </c>
      <c r="G524" s="85">
        <v>944409</v>
      </c>
      <c r="H524" s="89"/>
      <c r="I524" s="285" t="s">
        <v>3657</v>
      </c>
      <c r="J524" s="89"/>
      <c r="K524" s="89"/>
      <c r="L524" s="89"/>
      <c r="M524" s="89"/>
      <c r="N524" s="286">
        <v>50</v>
      </c>
      <c r="O524" s="286">
        <v>0</v>
      </c>
      <c r="P524" s="89" t="s">
        <v>674</v>
      </c>
    </row>
    <row r="525" spans="1:16" ht="51">
      <c r="A525" s="283">
        <v>117</v>
      </c>
      <c r="B525" s="89"/>
      <c r="C525" s="284" t="s">
        <v>64</v>
      </c>
      <c r="D525" s="84">
        <v>43474</v>
      </c>
      <c r="E525" s="85" t="s">
        <v>1970</v>
      </c>
      <c r="F525" s="85" t="s">
        <v>11</v>
      </c>
      <c r="G525" s="85">
        <v>944417</v>
      </c>
      <c r="H525" s="89"/>
      <c r="I525" s="285" t="s">
        <v>3658</v>
      </c>
      <c r="J525" s="89"/>
      <c r="K525" s="89"/>
      <c r="L525" s="89"/>
      <c r="M525" s="89"/>
      <c r="N525" s="286">
        <v>50</v>
      </c>
      <c r="O525" s="286">
        <v>0</v>
      </c>
      <c r="P525" s="89" t="s">
        <v>674</v>
      </c>
    </row>
    <row r="526" spans="1:16" ht="76.5">
      <c r="A526" s="283">
        <v>85</v>
      </c>
      <c r="B526" s="89"/>
      <c r="C526" s="284" t="s">
        <v>739</v>
      </c>
      <c r="D526" s="84">
        <v>43474</v>
      </c>
      <c r="E526" s="85" t="s">
        <v>1971</v>
      </c>
      <c r="F526" s="85" t="s">
        <v>13</v>
      </c>
      <c r="G526" s="85">
        <v>944424</v>
      </c>
      <c r="H526" s="89"/>
      <c r="I526" s="285" t="s">
        <v>3659</v>
      </c>
      <c r="J526" s="89"/>
      <c r="K526" s="89"/>
      <c r="L526" s="89"/>
      <c r="M526" s="89"/>
      <c r="N526" s="286">
        <v>119.43</v>
      </c>
      <c r="O526" s="286">
        <v>0</v>
      </c>
      <c r="P526" s="89" t="s">
        <v>674</v>
      </c>
    </row>
    <row r="527" spans="1:16" ht="51">
      <c r="A527" s="283">
        <v>513</v>
      </c>
      <c r="B527" s="89"/>
      <c r="C527" s="284" t="s">
        <v>173</v>
      </c>
      <c r="D527" s="84">
        <v>43474</v>
      </c>
      <c r="E527" s="85" t="s">
        <v>1972</v>
      </c>
      <c r="F527" s="85" t="s">
        <v>15</v>
      </c>
      <c r="G527" s="85">
        <v>935428</v>
      </c>
      <c r="H527" s="89"/>
      <c r="I527" s="285" t="s">
        <v>722</v>
      </c>
      <c r="J527" s="89"/>
      <c r="K527" s="89"/>
      <c r="L527" s="89"/>
      <c r="M527" s="89"/>
      <c r="N527" s="286">
        <v>50</v>
      </c>
      <c r="O527" s="286">
        <v>0</v>
      </c>
      <c r="P527" s="89" t="s">
        <v>674</v>
      </c>
    </row>
    <row r="528" spans="1:16" ht="51">
      <c r="A528" s="283" t="s">
        <v>558</v>
      </c>
      <c r="B528" s="89"/>
      <c r="C528" s="284" t="s">
        <v>618</v>
      </c>
      <c r="D528" s="84">
        <v>43474</v>
      </c>
      <c r="E528" s="85" t="s">
        <v>1973</v>
      </c>
      <c r="F528" s="85" t="s">
        <v>13</v>
      </c>
      <c r="G528" s="85">
        <v>944419</v>
      </c>
      <c r="H528" s="89"/>
      <c r="I528" s="285" t="s">
        <v>3660</v>
      </c>
      <c r="J528" s="89"/>
      <c r="K528" s="89"/>
      <c r="L528" s="89"/>
      <c r="M528" s="89"/>
      <c r="N528" s="286">
        <v>50</v>
      </c>
      <c r="O528" s="286">
        <v>0</v>
      </c>
      <c r="P528" s="89" t="s">
        <v>674</v>
      </c>
    </row>
    <row r="529" spans="1:16" ht="89.25">
      <c r="A529" s="283">
        <v>249</v>
      </c>
      <c r="B529" s="89"/>
      <c r="C529" s="284" t="s">
        <v>114</v>
      </c>
      <c r="D529" s="84">
        <v>43474</v>
      </c>
      <c r="E529" s="85" t="s">
        <v>1974</v>
      </c>
      <c r="F529" s="85" t="s">
        <v>11</v>
      </c>
      <c r="G529" s="85">
        <v>944428</v>
      </c>
      <c r="H529" s="89"/>
      <c r="I529" s="285" t="s">
        <v>3661</v>
      </c>
      <c r="J529" s="89"/>
      <c r="K529" s="89"/>
      <c r="L529" s="89"/>
      <c r="M529" s="89"/>
      <c r="N529" s="286">
        <v>475.94</v>
      </c>
      <c r="O529" s="286">
        <v>0</v>
      </c>
      <c r="P529" s="89" t="s">
        <v>674</v>
      </c>
    </row>
    <row r="530" spans="1:16" ht="51">
      <c r="A530" s="283">
        <v>119</v>
      </c>
      <c r="B530" s="89"/>
      <c r="C530" s="284" t="s">
        <v>65</v>
      </c>
      <c r="D530" s="84">
        <v>43474</v>
      </c>
      <c r="E530" s="85" t="s">
        <v>1975</v>
      </c>
      <c r="F530" s="85" t="s">
        <v>11</v>
      </c>
      <c r="G530" s="85">
        <v>944437</v>
      </c>
      <c r="H530" s="89"/>
      <c r="I530" s="285" t="s">
        <v>3662</v>
      </c>
      <c r="J530" s="89"/>
      <c r="K530" s="89"/>
      <c r="L530" s="89"/>
      <c r="M530" s="89"/>
      <c r="N530" s="286">
        <v>50</v>
      </c>
      <c r="O530" s="286">
        <v>0</v>
      </c>
      <c r="P530" s="89" t="s">
        <v>674</v>
      </c>
    </row>
    <row r="531" spans="1:16" ht="38.25">
      <c r="A531" s="283" t="s">
        <v>567</v>
      </c>
      <c r="B531" s="89"/>
      <c r="C531" s="284" t="s">
        <v>617</v>
      </c>
      <c r="D531" s="84">
        <v>43475</v>
      </c>
      <c r="E531" s="85" t="s">
        <v>1976</v>
      </c>
      <c r="F531" s="85" t="s">
        <v>3</v>
      </c>
      <c r="G531" s="85">
        <v>1702155</v>
      </c>
      <c r="H531" s="89"/>
      <c r="I531" s="285" t="s">
        <v>3663</v>
      </c>
      <c r="J531" s="89"/>
      <c r="K531" s="89"/>
      <c r="L531" s="89"/>
      <c r="M531" s="89"/>
      <c r="N531" s="286">
        <v>0</v>
      </c>
      <c r="O531" s="286">
        <v>1200</v>
      </c>
      <c r="P531" s="89" t="s">
        <v>674</v>
      </c>
    </row>
    <row r="532" spans="1:16" ht="51">
      <c r="A532" s="283">
        <v>46</v>
      </c>
      <c r="B532" s="89"/>
      <c r="C532" s="284" t="s">
        <v>50</v>
      </c>
      <c r="D532" s="84">
        <v>43475</v>
      </c>
      <c r="E532" s="85" t="s">
        <v>1977</v>
      </c>
      <c r="F532" s="85" t="s">
        <v>3</v>
      </c>
      <c r="G532" s="85">
        <v>1702151</v>
      </c>
      <c r="H532" s="89"/>
      <c r="I532" s="285" t="s">
        <v>3664</v>
      </c>
      <c r="J532" s="89"/>
      <c r="K532" s="89"/>
      <c r="L532" s="89"/>
      <c r="M532" s="89"/>
      <c r="N532" s="286">
        <v>0</v>
      </c>
      <c r="O532" s="286">
        <v>23398.799999999999</v>
      </c>
      <c r="P532" s="89" t="s">
        <v>674</v>
      </c>
    </row>
    <row r="533" spans="1:16" ht="38.25">
      <c r="A533" s="283" t="s">
        <v>567</v>
      </c>
      <c r="B533" s="89"/>
      <c r="C533" s="284" t="s">
        <v>617</v>
      </c>
      <c r="D533" s="84">
        <v>43475</v>
      </c>
      <c r="E533" s="85" t="s">
        <v>1978</v>
      </c>
      <c r="F533" s="85" t="s">
        <v>3</v>
      </c>
      <c r="G533" s="85">
        <v>1702147</v>
      </c>
      <c r="H533" s="89"/>
      <c r="I533" s="285" t="s">
        <v>3665</v>
      </c>
      <c r="J533" s="89"/>
      <c r="K533" s="89"/>
      <c r="L533" s="89"/>
      <c r="M533" s="89"/>
      <c r="N533" s="286">
        <v>0</v>
      </c>
      <c r="O533" s="286">
        <v>1637.29</v>
      </c>
      <c r="P533" s="89" t="s">
        <v>674</v>
      </c>
    </row>
    <row r="534" spans="1:16" ht="51">
      <c r="A534" s="283">
        <v>670</v>
      </c>
      <c r="B534" s="89"/>
      <c r="C534" s="284" t="s">
        <v>192</v>
      </c>
      <c r="D534" s="84">
        <v>43475</v>
      </c>
      <c r="E534" s="85" t="s">
        <v>1979</v>
      </c>
      <c r="F534" s="85" t="s">
        <v>3</v>
      </c>
      <c r="G534" s="85">
        <v>1702137</v>
      </c>
      <c r="H534" s="89"/>
      <c r="I534" s="285" t="s">
        <v>3666</v>
      </c>
      <c r="J534" s="89"/>
      <c r="K534" s="89"/>
      <c r="L534" s="89"/>
      <c r="M534" s="89"/>
      <c r="N534" s="286">
        <v>0</v>
      </c>
      <c r="O534" s="286">
        <v>387.1</v>
      </c>
      <c r="P534" s="89" t="s">
        <v>674</v>
      </c>
    </row>
    <row r="535" spans="1:16" ht="63.75">
      <c r="A535" s="283">
        <v>20</v>
      </c>
      <c r="B535" s="89"/>
      <c r="C535" s="284" t="s">
        <v>46</v>
      </c>
      <c r="D535" s="84">
        <v>43475</v>
      </c>
      <c r="E535" s="85" t="s">
        <v>1980</v>
      </c>
      <c r="F535" s="85" t="s">
        <v>3</v>
      </c>
      <c r="G535" s="85">
        <v>1702134</v>
      </c>
      <c r="H535" s="89"/>
      <c r="I535" s="285" t="s">
        <v>3667</v>
      </c>
      <c r="J535" s="89"/>
      <c r="K535" s="89"/>
      <c r="L535" s="89"/>
      <c r="M535" s="89"/>
      <c r="N535" s="286">
        <v>0</v>
      </c>
      <c r="O535" s="286">
        <v>951.85</v>
      </c>
      <c r="P535" s="89" t="s">
        <v>674</v>
      </c>
    </row>
    <row r="536" spans="1:16" ht="38.25">
      <c r="A536" s="283" t="s">
        <v>567</v>
      </c>
      <c r="B536" s="89"/>
      <c r="C536" s="284" t="s">
        <v>617</v>
      </c>
      <c r="D536" s="84">
        <v>43475</v>
      </c>
      <c r="E536" s="85" t="s">
        <v>1981</v>
      </c>
      <c r="F536" s="85" t="s">
        <v>3</v>
      </c>
      <c r="G536" s="85">
        <v>1702122</v>
      </c>
      <c r="H536" s="89"/>
      <c r="I536" s="285" t="s">
        <v>3668</v>
      </c>
      <c r="J536" s="89"/>
      <c r="K536" s="89"/>
      <c r="L536" s="89"/>
      <c r="M536" s="89"/>
      <c r="N536" s="286">
        <v>0</v>
      </c>
      <c r="O536" s="286">
        <v>6932</v>
      </c>
      <c r="P536" s="89" t="s">
        <v>674</v>
      </c>
    </row>
    <row r="537" spans="1:16" ht="38.25">
      <c r="A537" s="283" t="s">
        <v>567</v>
      </c>
      <c r="B537" s="89"/>
      <c r="C537" s="284" t="s">
        <v>617</v>
      </c>
      <c r="D537" s="84">
        <v>43475</v>
      </c>
      <c r="E537" s="85" t="s">
        <v>1982</v>
      </c>
      <c r="F537" s="85" t="s">
        <v>3</v>
      </c>
      <c r="G537" s="85">
        <v>1702121</v>
      </c>
      <c r="H537" s="89"/>
      <c r="I537" s="285" t="s">
        <v>3669</v>
      </c>
      <c r="J537" s="89"/>
      <c r="K537" s="89"/>
      <c r="L537" s="89"/>
      <c r="M537" s="89"/>
      <c r="N537" s="286">
        <v>0</v>
      </c>
      <c r="O537" s="286">
        <v>6932</v>
      </c>
      <c r="P537" s="89" t="s">
        <v>674</v>
      </c>
    </row>
    <row r="538" spans="1:16" ht="63.75">
      <c r="A538" s="283" t="s">
        <v>567</v>
      </c>
      <c r="B538" s="89"/>
      <c r="C538" s="284" t="s">
        <v>617</v>
      </c>
      <c r="D538" s="84">
        <v>43475</v>
      </c>
      <c r="E538" s="85" t="s">
        <v>1983</v>
      </c>
      <c r="F538" s="85" t="s">
        <v>3</v>
      </c>
      <c r="G538" s="85">
        <v>1702111</v>
      </c>
      <c r="H538" s="89"/>
      <c r="I538" s="285" t="s">
        <v>3670</v>
      </c>
      <c r="J538" s="89"/>
      <c r="K538" s="89"/>
      <c r="L538" s="89"/>
      <c r="M538" s="89"/>
      <c r="N538" s="286">
        <v>0</v>
      </c>
      <c r="O538" s="286">
        <v>539.89</v>
      </c>
      <c r="P538" s="89" t="s">
        <v>674</v>
      </c>
    </row>
    <row r="539" spans="1:16" ht="51">
      <c r="A539" s="283">
        <v>373</v>
      </c>
      <c r="B539" s="89"/>
      <c r="C539" s="284" t="s">
        <v>640</v>
      </c>
      <c r="D539" s="84">
        <v>43475</v>
      </c>
      <c r="E539" s="85" t="s">
        <v>1984</v>
      </c>
      <c r="F539" s="85" t="s">
        <v>3</v>
      </c>
      <c r="G539" s="85">
        <v>1702109</v>
      </c>
      <c r="H539" s="89"/>
      <c r="I539" s="285" t="s">
        <v>3671</v>
      </c>
      <c r="J539" s="89"/>
      <c r="K539" s="89"/>
      <c r="L539" s="89"/>
      <c r="M539" s="89"/>
      <c r="N539" s="286">
        <v>0</v>
      </c>
      <c r="O539" s="286">
        <v>126</v>
      </c>
      <c r="P539" s="89" t="s">
        <v>674</v>
      </c>
    </row>
    <row r="540" spans="1:16" ht="51">
      <c r="A540" s="283" t="s">
        <v>567</v>
      </c>
      <c r="B540" s="89"/>
      <c r="C540" s="284" t="s">
        <v>617</v>
      </c>
      <c r="D540" s="84">
        <v>43475</v>
      </c>
      <c r="E540" s="85" t="s">
        <v>1985</v>
      </c>
      <c r="F540" s="85" t="s">
        <v>3</v>
      </c>
      <c r="G540" s="85">
        <v>1702101</v>
      </c>
      <c r="H540" s="89"/>
      <c r="I540" s="285" t="s">
        <v>3672</v>
      </c>
      <c r="J540" s="89"/>
      <c r="K540" s="89"/>
      <c r="L540" s="89"/>
      <c r="M540" s="89"/>
      <c r="N540" s="286">
        <v>0</v>
      </c>
      <c r="O540" s="286">
        <v>0.25</v>
      </c>
      <c r="P540" s="89" t="s">
        <v>674</v>
      </c>
    </row>
    <row r="541" spans="1:16" ht="51">
      <c r="A541" s="283">
        <v>373</v>
      </c>
      <c r="B541" s="89"/>
      <c r="C541" s="284" t="s">
        <v>640</v>
      </c>
      <c r="D541" s="84">
        <v>43475</v>
      </c>
      <c r="E541" s="85" t="s">
        <v>1986</v>
      </c>
      <c r="F541" s="85" t="s">
        <v>3</v>
      </c>
      <c r="G541" s="85">
        <v>1702165</v>
      </c>
      <c r="H541" s="89"/>
      <c r="I541" s="285" t="s">
        <v>3673</v>
      </c>
      <c r="J541" s="89"/>
      <c r="K541" s="89"/>
      <c r="L541" s="89"/>
      <c r="M541" s="89"/>
      <c r="N541" s="286">
        <v>0</v>
      </c>
      <c r="O541" s="286">
        <v>288.90000000000003</v>
      </c>
      <c r="P541" s="89" t="s">
        <v>674</v>
      </c>
    </row>
    <row r="542" spans="1:16" ht="51">
      <c r="A542" s="283">
        <v>683</v>
      </c>
      <c r="B542" s="89"/>
      <c r="C542" s="284" t="s">
        <v>1391</v>
      </c>
      <c r="D542" s="84">
        <v>43475</v>
      </c>
      <c r="E542" s="85" t="s">
        <v>1987</v>
      </c>
      <c r="F542" s="85" t="s">
        <v>3</v>
      </c>
      <c r="G542" s="85">
        <v>1702196</v>
      </c>
      <c r="H542" s="89"/>
      <c r="I542" s="285" t="s">
        <v>3674</v>
      </c>
      <c r="J542" s="89"/>
      <c r="K542" s="89"/>
      <c r="L542" s="89"/>
      <c r="M542" s="89"/>
      <c r="N542" s="286">
        <v>0</v>
      </c>
      <c r="O542" s="286">
        <v>30</v>
      </c>
      <c r="P542" s="89" t="s">
        <v>674</v>
      </c>
    </row>
    <row r="543" spans="1:16" ht="38.25">
      <c r="A543" s="283" t="s">
        <v>567</v>
      </c>
      <c r="B543" s="89"/>
      <c r="C543" s="284" t="s">
        <v>617</v>
      </c>
      <c r="D543" s="84">
        <v>43475</v>
      </c>
      <c r="E543" s="85" t="s">
        <v>1988</v>
      </c>
      <c r="F543" s="85" t="s">
        <v>3</v>
      </c>
      <c r="G543" s="85">
        <v>1702226</v>
      </c>
      <c r="H543" s="89"/>
      <c r="I543" s="285" t="s">
        <v>3675</v>
      </c>
      <c r="J543" s="89"/>
      <c r="K543" s="89"/>
      <c r="L543" s="89"/>
      <c r="M543" s="89"/>
      <c r="N543" s="286">
        <v>0</v>
      </c>
      <c r="O543" s="286">
        <v>644</v>
      </c>
      <c r="P543" s="89" t="s">
        <v>674</v>
      </c>
    </row>
    <row r="544" spans="1:16" ht="51">
      <c r="A544" s="283" t="s">
        <v>567</v>
      </c>
      <c r="B544" s="89"/>
      <c r="C544" s="284" t="s">
        <v>617</v>
      </c>
      <c r="D544" s="84">
        <v>43475</v>
      </c>
      <c r="E544" s="85" t="s">
        <v>1989</v>
      </c>
      <c r="F544" s="85" t="s">
        <v>3</v>
      </c>
      <c r="G544" s="85">
        <v>1702230</v>
      </c>
      <c r="H544" s="89"/>
      <c r="I544" s="285" t="s">
        <v>3676</v>
      </c>
      <c r="J544" s="89"/>
      <c r="K544" s="89"/>
      <c r="L544" s="89"/>
      <c r="M544" s="89"/>
      <c r="N544" s="286">
        <v>0</v>
      </c>
      <c r="O544" s="286">
        <v>2195</v>
      </c>
      <c r="P544" s="89" t="s">
        <v>674</v>
      </c>
    </row>
    <row r="545" spans="1:16" ht="51">
      <c r="A545" s="283">
        <v>592</v>
      </c>
      <c r="B545" s="89"/>
      <c r="C545" s="284" t="s">
        <v>649</v>
      </c>
      <c r="D545" s="84">
        <v>43475</v>
      </c>
      <c r="E545" s="85" t="s">
        <v>1990</v>
      </c>
      <c r="F545" s="85" t="s">
        <v>3</v>
      </c>
      <c r="G545" s="85">
        <v>1702254</v>
      </c>
      <c r="H545" s="89"/>
      <c r="I545" s="285" t="s">
        <v>3677</v>
      </c>
      <c r="J545" s="89"/>
      <c r="K545" s="89"/>
      <c r="L545" s="89"/>
      <c r="M545" s="89"/>
      <c r="N545" s="286">
        <v>0</v>
      </c>
      <c r="O545" s="286">
        <v>4553</v>
      </c>
      <c r="P545" s="89" t="s">
        <v>674</v>
      </c>
    </row>
    <row r="546" spans="1:16" ht="51">
      <c r="A546" s="283">
        <v>592</v>
      </c>
      <c r="B546" s="89"/>
      <c r="C546" s="284" t="s">
        <v>649</v>
      </c>
      <c r="D546" s="84">
        <v>43475</v>
      </c>
      <c r="E546" s="85" t="s">
        <v>1991</v>
      </c>
      <c r="F546" s="85" t="s">
        <v>3</v>
      </c>
      <c r="G546" s="85">
        <v>1702256</v>
      </c>
      <c r="H546" s="89"/>
      <c r="I546" s="285" t="s">
        <v>3678</v>
      </c>
      <c r="J546" s="89"/>
      <c r="K546" s="89"/>
      <c r="L546" s="89"/>
      <c r="M546" s="89"/>
      <c r="N546" s="286">
        <v>0</v>
      </c>
      <c r="O546" s="286">
        <v>19230.100000000002</v>
      </c>
      <c r="P546" s="89" t="s">
        <v>674</v>
      </c>
    </row>
    <row r="547" spans="1:16" ht="51">
      <c r="A547" s="283">
        <v>592</v>
      </c>
      <c r="B547" s="89"/>
      <c r="C547" s="284" t="s">
        <v>649</v>
      </c>
      <c r="D547" s="84">
        <v>43475</v>
      </c>
      <c r="E547" s="85" t="s">
        <v>1992</v>
      </c>
      <c r="F547" s="85" t="s">
        <v>3</v>
      </c>
      <c r="G547" s="85">
        <v>1702257</v>
      </c>
      <c r="H547" s="89"/>
      <c r="I547" s="285" t="s">
        <v>3679</v>
      </c>
      <c r="J547" s="89"/>
      <c r="K547" s="89"/>
      <c r="L547" s="89"/>
      <c r="M547" s="89"/>
      <c r="N547" s="286">
        <v>0</v>
      </c>
      <c r="O547" s="286">
        <v>15</v>
      </c>
      <c r="P547" s="89" t="s">
        <v>674</v>
      </c>
    </row>
    <row r="548" spans="1:16" ht="51">
      <c r="A548" s="283">
        <v>592</v>
      </c>
      <c r="B548" s="89"/>
      <c r="C548" s="284" t="s">
        <v>649</v>
      </c>
      <c r="D548" s="84">
        <v>43475</v>
      </c>
      <c r="E548" s="85" t="s">
        <v>1993</v>
      </c>
      <c r="F548" s="85" t="s">
        <v>3</v>
      </c>
      <c r="G548" s="85">
        <v>1702259</v>
      </c>
      <c r="H548" s="89"/>
      <c r="I548" s="285" t="s">
        <v>3680</v>
      </c>
      <c r="J548" s="89"/>
      <c r="K548" s="89"/>
      <c r="L548" s="89"/>
      <c r="M548" s="89"/>
      <c r="N548" s="286">
        <v>0</v>
      </c>
      <c r="O548" s="286">
        <v>8495</v>
      </c>
      <c r="P548" s="89" t="s">
        <v>674</v>
      </c>
    </row>
    <row r="549" spans="1:16" ht="51">
      <c r="A549" s="283">
        <v>592</v>
      </c>
      <c r="B549" s="89"/>
      <c r="C549" s="284" t="s">
        <v>649</v>
      </c>
      <c r="D549" s="84">
        <v>43475</v>
      </c>
      <c r="E549" s="85" t="s">
        <v>1994</v>
      </c>
      <c r="F549" s="85" t="s">
        <v>3</v>
      </c>
      <c r="G549" s="85">
        <v>1702260</v>
      </c>
      <c r="H549" s="89"/>
      <c r="I549" s="285" t="s">
        <v>3681</v>
      </c>
      <c r="J549" s="89"/>
      <c r="K549" s="89"/>
      <c r="L549" s="89"/>
      <c r="M549" s="89"/>
      <c r="N549" s="286">
        <v>0</v>
      </c>
      <c r="O549" s="286">
        <v>10470</v>
      </c>
      <c r="P549" s="89" t="s">
        <v>674</v>
      </c>
    </row>
    <row r="550" spans="1:16" ht="51">
      <c r="A550" s="283">
        <v>592</v>
      </c>
      <c r="B550" s="89"/>
      <c r="C550" s="284" t="s">
        <v>649</v>
      </c>
      <c r="D550" s="84">
        <v>43475</v>
      </c>
      <c r="E550" s="85" t="s">
        <v>1995</v>
      </c>
      <c r="F550" s="85" t="s">
        <v>3</v>
      </c>
      <c r="G550" s="85">
        <v>1702261</v>
      </c>
      <c r="H550" s="89"/>
      <c r="I550" s="285" t="s">
        <v>3682</v>
      </c>
      <c r="J550" s="89"/>
      <c r="K550" s="89"/>
      <c r="L550" s="89"/>
      <c r="M550" s="89"/>
      <c r="N550" s="286">
        <v>0</v>
      </c>
      <c r="O550" s="286">
        <v>3567</v>
      </c>
      <c r="P550" s="89" t="s">
        <v>674</v>
      </c>
    </row>
    <row r="551" spans="1:16" ht="51">
      <c r="A551" s="283">
        <v>46</v>
      </c>
      <c r="B551" s="89"/>
      <c r="C551" s="284" t="s">
        <v>50</v>
      </c>
      <c r="D551" s="84">
        <v>43475</v>
      </c>
      <c r="E551" s="85" t="s">
        <v>1996</v>
      </c>
      <c r="F551" s="85" t="s">
        <v>3</v>
      </c>
      <c r="G551" s="85">
        <v>1702264</v>
      </c>
      <c r="H551" s="89"/>
      <c r="I551" s="285" t="s">
        <v>3683</v>
      </c>
      <c r="J551" s="89"/>
      <c r="K551" s="89"/>
      <c r="L551" s="89"/>
      <c r="M551" s="89"/>
      <c r="N551" s="286">
        <v>0</v>
      </c>
      <c r="O551" s="286">
        <v>7</v>
      </c>
      <c r="P551" s="89" t="s">
        <v>674</v>
      </c>
    </row>
    <row r="552" spans="1:16" ht="51">
      <c r="A552" s="283">
        <v>46</v>
      </c>
      <c r="B552" s="89"/>
      <c r="C552" s="284" t="s">
        <v>50</v>
      </c>
      <c r="D552" s="84">
        <v>43475</v>
      </c>
      <c r="E552" s="85" t="s">
        <v>1997</v>
      </c>
      <c r="F552" s="85" t="s">
        <v>3</v>
      </c>
      <c r="G552" s="85">
        <v>1702047</v>
      </c>
      <c r="H552" s="89"/>
      <c r="I552" s="285" t="s">
        <v>3684</v>
      </c>
      <c r="J552" s="89"/>
      <c r="K552" s="89"/>
      <c r="L552" s="89"/>
      <c r="M552" s="89"/>
      <c r="N552" s="286">
        <v>0</v>
      </c>
      <c r="O552" s="286">
        <v>21505.57</v>
      </c>
      <c r="P552" s="89" t="s">
        <v>674</v>
      </c>
    </row>
    <row r="553" spans="1:16" ht="51">
      <c r="A553" s="283">
        <v>46</v>
      </c>
      <c r="B553" s="89"/>
      <c r="C553" s="284" t="s">
        <v>50</v>
      </c>
      <c r="D553" s="84">
        <v>43475</v>
      </c>
      <c r="E553" s="85" t="s">
        <v>1998</v>
      </c>
      <c r="F553" s="85" t="s">
        <v>3</v>
      </c>
      <c r="G553" s="85">
        <v>1702049</v>
      </c>
      <c r="H553" s="89"/>
      <c r="I553" s="285" t="s">
        <v>3685</v>
      </c>
      <c r="J553" s="89"/>
      <c r="K553" s="89"/>
      <c r="L553" s="89"/>
      <c r="M553" s="89"/>
      <c r="N553" s="286">
        <v>0</v>
      </c>
      <c r="O553" s="286">
        <v>121441.85</v>
      </c>
      <c r="P553" s="89" t="s">
        <v>674</v>
      </c>
    </row>
    <row r="554" spans="1:16" ht="63.75">
      <c r="A554" s="283">
        <v>46</v>
      </c>
      <c r="B554" s="89"/>
      <c r="C554" s="284" t="s">
        <v>50</v>
      </c>
      <c r="D554" s="84">
        <v>43475</v>
      </c>
      <c r="E554" s="85" t="s">
        <v>1999</v>
      </c>
      <c r="F554" s="85" t="s">
        <v>3</v>
      </c>
      <c r="G554" s="85">
        <v>1702050</v>
      </c>
      <c r="H554" s="89"/>
      <c r="I554" s="285" t="s">
        <v>3686</v>
      </c>
      <c r="J554" s="89"/>
      <c r="K554" s="89"/>
      <c r="L554" s="89"/>
      <c r="M554" s="89"/>
      <c r="N554" s="286">
        <v>0</v>
      </c>
      <c r="O554" s="286">
        <v>10143</v>
      </c>
      <c r="P554" s="89" t="s">
        <v>674</v>
      </c>
    </row>
    <row r="555" spans="1:16" ht="63.75">
      <c r="A555" s="283">
        <v>25</v>
      </c>
      <c r="B555" s="89"/>
      <c r="C555" s="284" t="s">
        <v>47</v>
      </c>
      <c r="D555" s="84">
        <v>43475</v>
      </c>
      <c r="E555" s="85" t="s">
        <v>2000</v>
      </c>
      <c r="F555" s="85" t="s">
        <v>3</v>
      </c>
      <c r="G555" s="85">
        <v>1702076</v>
      </c>
      <c r="H555" s="89"/>
      <c r="I555" s="285" t="s">
        <v>3687</v>
      </c>
      <c r="J555" s="89"/>
      <c r="K555" s="89"/>
      <c r="L555" s="89"/>
      <c r="M555" s="89"/>
      <c r="N555" s="286">
        <v>0</v>
      </c>
      <c r="O555" s="286">
        <v>406.18</v>
      </c>
      <c r="P555" s="89" t="s">
        <v>674</v>
      </c>
    </row>
    <row r="556" spans="1:16" ht="51">
      <c r="A556" s="283">
        <v>291</v>
      </c>
      <c r="B556" s="89"/>
      <c r="C556" s="284" t="s">
        <v>131</v>
      </c>
      <c r="D556" s="84">
        <v>43475</v>
      </c>
      <c r="E556" s="85" t="s">
        <v>2001</v>
      </c>
      <c r="F556" s="85" t="s">
        <v>3</v>
      </c>
      <c r="G556" s="85">
        <v>1702077</v>
      </c>
      <c r="H556" s="89"/>
      <c r="I556" s="285" t="s">
        <v>3688</v>
      </c>
      <c r="J556" s="89"/>
      <c r="K556" s="89"/>
      <c r="L556" s="89"/>
      <c r="M556" s="89"/>
      <c r="N556" s="286">
        <v>0</v>
      </c>
      <c r="O556" s="286">
        <v>62201.200000000004</v>
      </c>
      <c r="P556" s="89" t="s">
        <v>674</v>
      </c>
    </row>
    <row r="557" spans="1:16" ht="63.75">
      <c r="A557" s="283">
        <v>310</v>
      </c>
      <c r="B557" s="89"/>
      <c r="C557" s="284" t="s">
        <v>143</v>
      </c>
      <c r="D557" s="84">
        <v>43475</v>
      </c>
      <c r="E557" s="85" t="s">
        <v>2002</v>
      </c>
      <c r="F557" s="85" t="s">
        <v>3</v>
      </c>
      <c r="G557" s="85">
        <v>1702081</v>
      </c>
      <c r="H557" s="89"/>
      <c r="I557" s="285" t="s">
        <v>3689</v>
      </c>
      <c r="J557" s="89"/>
      <c r="K557" s="89"/>
      <c r="L557" s="89"/>
      <c r="M557" s="89"/>
      <c r="N557" s="286">
        <v>0</v>
      </c>
      <c r="O557" s="286">
        <v>1220.1000000000001</v>
      </c>
      <c r="P557" s="89" t="s">
        <v>674</v>
      </c>
    </row>
    <row r="558" spans="1:16" ht="63.75">
      <c r="A558" s="283">
        <v>310</v>
      </c>
      <c r="B558" s="89"/>
      <c r="C558" s="284" t="s">
        <v>143</v>
      </c>
      <c r="D558" s="84">
        <v>43475</v>
      </c>
      <c r="E558" s="85" t="s">
        <v>2003</v>
      </c>
      <c r="F558" s="85" t="s">
        <v>3</v>
      </c>
      <c r="G558" s="85">
        <v>1702086</v>
      </c>
      <c r="H558" s="89"/>
      <c r="I558" s="285" t="s">
        <v>3690</v>
      </c>
      <c r="J558" s="89"/>
      <c r="K558" s="89"/>
      <c r="L558" s="89"/>
      <c r="M558" s="89"/>
      <c r="N558" s="286">
        <v>0</v>
      </c>
      <c r="O558" s="286">
        <v>792</v>
      </c>
      <c r="P558" s="89" t="s">
        <v>674</v>
      </c>
    </row>
    <row r="559" spans="1:16" ht="51">
      <c r="A559" s="283" t="s">
        <v>567</v>
      </c>
      <c r="B559" s="89"/>
      <c r="C559" s="284" t="s">
        <v>617</v>
      </c>
      <c r="D559" s="84">
        <v>43475</v>
      </c>
      <c r="E559" s="85" t="s">
        <v>2004</v>
      </c>
      <c r="F559" s="85" t="s">
        <v>3</v>
      </c>
      <c r="G559" s="85">
        <v>1702089</v>
      </c>
      <c r="H559" s="89"/>
      <c r="I559" s="285" t="s">
        <v>3691</v>
      </c>
      <c r="J559" s="89"/>
      <c r="K559" s="89"/>
      <c r="L559" s="89"/>
      <c r="M559" s="89"/>
      <c r="N559" s="286">
        <v>0</v>
      </c>
      <c r="O559" s="286">
        <v>6216.64</v>
      </c>
      <c r="P559" s="89" t="s">
        <v>674</v>
      </c>
    </row>
    <row r="560" spans="1:16" ht="51">
      <c r="A560" s="283" t="s">
        <v>567</v>
      </c>
      <c r="B560" s="89"/>
      <c r="C560" s="284" t="s">
        <v>617</v>
      </c>
      <c r="D560" s="84">
        <v>43475</v>
      </c>
      <c r="E560" s="85" t="s">
        <v>2005</v>
      </c>
      <c r="F560" s="85" t="s">
        <v>3</v>
      </c>
      <c r="G560" s="85">
        <v>1702090</v>
      </c>
      <c r="H560" s="89"/>
      <c r="I560" s="285" t="s">
        <v>3692</v>
      </c>
      <c r="J560" s="89"/>
      <c r="K560" s="89"/>
      <c r="L560" s="89"/>
      <c r="M560" s="89"/>
      <c r="N560" s="286">
        <v>0</v>
      </c>
      <c r="O560" s="286">
        <v>7138.34</v>
      </c>
      <c r="P560" s="89" t="s">
        <v>674</v>
      </c>
    </row>
    <row r="561" spans="1:16" ht="51">
      <c r="A561" s="283" t="s">
        <v>567</v>
      </c>
      <c r="B561" s="89"/>
      <c r="C561" s="284" t="s">
        <v>617</v>
      </c>
      <c r="D561" s="84">
        <v>43475</v>
      </c>
      <c r="E561" s="85" t="s">
        <v>2006</v>
      </c>
      <c r="F561" s="85" t="s">
        <v>3</v>
      </c>
      <c r="G561" s="85">
        <v>1702092</v>
      </c>
      <c r="H561" s="89"/>
      <c r="I561" s="285" t="s">
        <v>3693</v>
      </c>
      <c r="J561" s="89"/>
      <c r="K561" s="89"/>
      <c r="L561" s="89"/>
      <c r="M561" s="89"/>
      <c r="N561" s="286">
        <v>0</v>
      </c>
      <c r="O561" s="286">
        <v>9452.2199999999993</v>
      </c>
      <c r="P561" s="89" t="s">
        <v>674</v>
      </c>
    </row>
    <row r="562" spans="1:16" ht="63.75">
      <c r="A562" s="283">
        <v>20</v>
      </c>
      <c r="B562" s="89"/>
      <c r="C562" s="284" t="s">
        <v>46</v>
      </c>
      <c r="D562" s="84">
        <v>43475</v>
      </c>
      <c r="E562" s="85" t="s">
        <v>2007</v>
      </c>
      <c r="F562" s="85" t="s">
        <v>3</v>
      </c>
      <c r="G562" s="85">
        <v>1701988</v>
      </c>
      <c r="H562" s="89"/>
      <c r="I562" s="285" t="s">
        <v>3694</v>
      </c>
      <c r="J562" s="89"/>
      <c r="K562" s="89"/>
      <c r="L562" s="89"/>
      <c r="M562" s="89"/>
      <c r="N562" s="286">
        <v>0</v>
      </c>
      <c r="O562" s="286">
        <v>2662.8</v>
      </c>
      <c r="P562" s="89" t="s">
        <v>674</v>
      </c>
    </row>
    <row r="563" spans="1:16" ht="38.25">
      <c r="A563" s="283">
        <v>35</v>
      </c>
      <c r="B563" s="89"/>
      <c r="C563" s="284" t="s">
        <v>48</v>
      </c>
      <c r="D563" s="84">
        <v>43475</v>
      </c>
      <c r="E563" s="85" t="s">
        <v>2008</v>
      </c>
      <c r="F563" s="85" t="s">
        <v>3</v>
      </c>
      <c r="G563" s="85">
        <v>1702084</v>
      </c>
      <c r="H563" s="89"/>
      <c r="I563" s="285" t="s">
        <v>756</v>
      </c>
      <c r="J563" s="89"/>
      <c r="K563" s="89"/>
      <c r="L563" s="89"/>
      <c r="M563" s="89"/>
      <c r="N563" s="286">
        <v>0</v>
      </c>
      <c r="O563" s="286">
        <v>1203.3900000000001</v>
      </c>
      <c r="P563" s="89" t="s">
        <v>674</v>
      </c>
    </row>
    <row r="564" spans="1:16" ht="51">
      <c r="A564" s="283" t="s">
        <v>567</v>
      </c>
      <c r="B564" s="89"/>
      <c r="C564" s="284" t="s">
        <v>617</v>
      </c>
      <c r="D564" s="84">
        <v>43475</v>
      </c>
      <c r="E564" s="85" t="s">
        <v>2009</v>
      </c>
      <c r="F564" s="85" t="s">
        <v>3</v>
      </c>
      <c r="G564" s="85">
        <v>1702068</v>
      </c>
      <c r="H564" s="89"/>
      <c r="I564" s="285" t="s">
        <v>3695</v>
      </c>
      <c r="J564" s="89"/>
      <c r="K564" s="89"/>
      <c r="L564" s="89"/>
      <c r="M564" s="89"/>
      <c r="N564" s="286">
        <v>0</v>
      </c>
      <c r="O564" s="286">
        <v>257.2</v>
      </c>
      <c r="P564" s="89" t="s">
        <v>674</v>
      </c>
    </row>
    <row r="565" spans="1:16" ht="89.25">
      <c r="A565" s="283">
        <v>587</v>
      </c>
      <c r="B565" s="89"/>
      <c r="C565" s="284" t="s">
        <v>734</v>
      </c>
      <c r="D565" s="84">
        <v>43475</v>
      </c>
      <c r="E565" s="85" t="s">
        <v>2010</v>
      </c>
      <c r="F565" s="85" t="s">
        <v>3</v>
      </c>
      <c r="G565" s="85">
        <v>1702057</v>
      </c>
      <c r="H565" s="89"/>
      <c r="I565" s="285" t="s">
        <v>3696</v>
      </c>
      <c r="J565" s="89"/>
      <c r="K565" s="89"/>
      <c r="L565" s="89"/>
      <c r="M565" s="89"/>
      <c r="N565" s="286">
        <v>0</v>
      </c>
      <c r="O565" s="286">
        <v>17</v>
      </c>
      <c r="P565" s="89" t="s">
        <v>674</v>
      </c>
    </row>
    <row r="566" spans="1:16" ht="89.25">
      <c r="A566" s="283">
        <v>587</v>
      </c>
      <c r="B566" s="89"/>
      <c r="C566" s="284" t="s">
        <v>734</v>
      </c>
      <c r="D566" s="84">
        <v>43475</v>
      </c>
      <c r="E566" s="85" t="s">
        <v>2011</v>
      </c>
      <c r="F566" s="85" t="s">
        <v>3</v>
      </c>
      <c r="G566" s="85">
        <v>1702056</v>
      </c>
      <c r="H566" s="89"/>
      <c r="I566" s="285" t="s">
        <v>3697</v>
      </c>
      <c r="J566" s="89"/>
      <c r="K566" s="89"/>
      <c r="L566" s="89"/>
      <c r="M566" s="89"/>
      <c r="N566" s="286">
        <v>0</v>
      </c>
      <c r="O566" s="286">
        <v>2314.33</v>
      </c>
      <c r="P566" s="89" t="s">
        <v>674</v>
      </c>
    </row>
    <row r="567" spans="1:16" ht="51">
      <c r="A567" s="283" t="s">
        <v>567</v>
      </c>
      <c r="B567" s="89"/>
      <c r="C567" s="284" t="s">
        <v>617</v>
      </c>
      <c r="D567" s="84">
        <v>43475</v>
      </c>
      <c r="E567" s="85" t="s">
        <v>2012</v>
      </c>
      <c r="F567" s="85" t="s">
        <v>3</v>
      </c>
      <c r="G567" s="85">
        <v>1702033</v>
      </c>
      <c r="H567" s="89"/>
      <c r="I567" s="285" t="s">
        <v>3698</v>
      </c>
      <c r="J567" s="89"/>
      <c r="K567" s="89"/>
      <c r="L567" s="89"/>
      <c r="M567" s="89"/>
      <c r="N567" s="286">
        <v>0</v>
      </c>
      <c r="O567" s="286">
        <v>356.48</v>
      </c>
      <c r="P567" s="89" t="s">
        <v>674</v>
      </c>
    </row>
    <row r="568" spans="1:16" ht="51">
      <c r="A568" s="283" t="s">
        <v>567</v>
      </c>
      <c r="B568" s="89"/>
      <c r="C568" s="284" t="s">
        <v>617</v>
      </c>
      <c r="D568" s="84">
        <v>43475</v>
      </c>
      <c r="E568" s="85" t="s">
        <v>2013</v>
      </c>
      <c r="F568" s="85" t="s">
        <v>3</v>
      </c>
      <c r="G568" s="85">
        <v>1702022</v>
      </c>
      <c r="H568" s="89"/>
      <c r="I568" s="285" t="s">
        <v>3699</v>
      </c>
      <c r="J568" s="89"/>
      <c r="K568" s="89"/>
      <c r="L568" s="89"/>
      <c r="M568" s="89"/>
      <c r="N568" s="286">
        <v>0</v>
      </c>
      <c r="O568" s="286">
        <v>427.55</v>
      </c>
      <c r="P568" s="89" t="s">
        <v>674</v>
      </c>
    </row>
    <row r="569" spans="1:16" ht="63.75">
      <c r="A569" s="283">
        <v>592</v>
      </c>
      <c r="B569" s="89"/>
      <c r="C569" s="284" t="s">
        <v>649</v>
      </c>
      <c r="D569" s="84">
        <v>43475</v>
      </c>
      <c r="E569" s="85" t="s">
        <v>2014</v>
      </c>
      <c r="F569" s="85" t="s">
        <v>3</v>
      </c>
      <c r="G569" s="85">
        <v>1702020</v>
      </c>
      <c r="H569" s="89"/>
      <c r="I569" s="285" t="s">
        <v>3700</v>
      </c>
      <c r="J569" s="89"/>
      <c r="K569" s="89"/>
      <c r="L569" s="89"/>
      <c r="M569" s="89"/>
      <c r="N569" s="286">
        <v>0</v>
      </c>
      <c r="O569" s="286">
        <v>21610.9</v>
      </c>
      <c r="P569" s="89" t="s">
        <v>674</v>
      </c>
    </row>
    <row r="570" spans="1:16" ht="38.25">
      <c r="A570" s="283">
        <v>16</v>
      </c>
      <c r="B570" s="89"/>
      <c r="C570" s="284" t="s">
        <v>45</v>
      </c>
      <c r="D570" s="84">
        <v>43475</v>
      </c>
      <c r="E570" s="85" t="s">
        <v>2015</v>
      </c>
      <c r="F570" s="85" t="s">
        <v>3</v>
      </c>
      <c r="G570" s="85">
        <v>1702019</v>
      </c>
      <c r="H570" s="89"/>
      <c r="I570" s="285" t="s">
        <v>3701</v>
      </c>
      <c r="J570" s="89"/>
      <c r="K570" s="89"/>
      <c r="L570" s="89"/>
      <c r="M570" s="89"/>
      <c r="N570" s="286">
        <v>0</v>
      </c>
      <c r="O570" s="286">
        <v>371</v>
      </c>
      <c r="P570" s="89" t="s">
        <v>674</v>
      </c>
    </row>
    <row r="571" spans="1:16" ht="38.25">
      <c r="A571" s="283" t="s">
        <v>567</v>
      </c>
      <c r="B571" s="89"/>
      <c r="C571" s="284" t="s">
        <v>617</v>
      </c>
      <c r="D571" s="84">
        <v>43475</v>
      </c>
      <c r="E571" s="85" t="s">
        <v>2016</v>
      </c>
      <c r="F571" s="85" t="s">
        <v>3</v>
      </c>
      <c r="G571" s="85">
        <v>1702004</v>
      </c>
      <c r="H571" s="89"/>
      <c r="I571" s="285" t="s">
        <v>1444</v>
      </c>
      <c r="J571" s="89"/>
      <c r="K571" s="89"/>
      <c r="L571" s="89"/>
      <c r="M571" s="89"/>
      <c r="N571" s="286">
        <v>0</v>
      </c>
      <c r="O571" s="286">
        <v>1669</v>
      </c>
      <c r="P571" s="89" t="s">
        <v>674</v>
      </c>
    </row>
    <row r="572" spans="1:16" ht="51">
      <c r="A572" s="283">
        <v>46</v>
      </c>
      <c r="B572" s="89"/>
      <c r="C572" s="284" t="s">
        <v>50</v>
      </c>
      <c r="D572" s="84">
        <v>43475</v>
      </c>
      <c r="E572" s="85" t="s">
        <v>2017</v>
      </c>
      <c r="F572" s="85" t="s">
        <v>3</v>
      </c>
      <c r="G572" s="85">
        <v>1701991</v>
      </c>
      <c r="H572" s="89"/>
      <c r="I572" s="285" t="s">
        <v>3702</v>
      </c>
      <c r="J572" s="89"/>
      <c r="K572" s="89"/>
      <c r="L572" s="89"/>
      <c r="M572" s="89"/>
      <c r="N572" s="286">
        <v>0</v>
      </c>
      <c r="O572" s="286">
        <v>40</v>
      </c>
      <c r="P572" s="89" t="s">
        <v>674</v>
      </c>
    </row>
    <row r="573" spans="1:16" ht="51">
      <c r="A573" s="283" t="s">
        <v>567</v>
      </c>
      <c r="B573" s="89"/>
      <c r="C573" s="284" t="s">
        <v>617</v>
      </c>
      <c r="D573" s="84">
        <v>43475</v>
      </c>
      <c r="E573" s="85" t="s">
        <v>2018</v>
      </c>
      <c r="F573" s="85" t="s">
        <v>3</v>
      </c>
      <c r="G573" s="85">
        <v>1701990</v>
      </c>
      <c r="H573" s="89"/>
      <c r="I573" s="285" t="s">
        <v>3703</v>
      </c>
      <c r="J573" s="89"/>
      <c r="K573" s="89"/>
      <c r="L573" s="89"/>
      <c r="M573" s="89"/>
      <c r="N573" s="286">
        <v>0</v>
      </c>
      <c r="O573" s="286">
        <v>1726</v>
      </c>
      <c r="P573" s="89" t="s">
        <v>674</v>
      </c>
    </row>
    <row r="574" spans="1:16" ht="51">
      <c r="A574" s="283">
        <v>342</v>
      </c>
      <c r="B574" s="89"/>
      <c r="C574" s="284" t="s">
        <v>150</v>
      </c>
      <c r="D574" s="84">
        <v>43475</v>
      </c>
      <c r="E574" s="85" t="s">
        <v>2019</v>
      </c>
      <c r="F574" s="85" t="s">
        <v>6</v>
      </c>
      <c r="G574" s="85">
        <v>1068957</v>
      </c>
      <c r="H574" s="89"/>
      <c r="I574" s="285" t="s">
        <v>760</v>
      </c>
      <c r="J574" s="89"/>
      <c r="K574" s="89"/>
      <c r="L574" s="89"/>
      <c r="M574" s="89"/>
      <c r="N574" s="286">
        <v>0</v>
      </c>
      <c r="O574" s="286">
        <v>3169471.36</v>
      </c>
      <c r="P574" s="89" t="s">
        <v>674</v>
      </c>
    </row>
    <row r="575" spans="1:16" ht="89.25">
      <c r="A575" s="283" t="s">
        <v>558</v>
      </c>
      <c r="B575" s="89"/>
      <c r="C575" s="284" t="s">
        <v>618</v>
      </c>
      <c r="D575" s="84">
        <v>43475</v>
      </c>
      <c r="E575" s="85" t="s">
        <v>2020</v>
      </c>
      <c r="F575" s="85" t="s">
        <v>6</v>
      </c>
      <c r="G575" s="85">
        <v>944449</v>
      </c>
      <c r="H575" s="89"/>
      <c r="I575" s="285" t="s">
        <v>3704</v>
      </c>
      <c r="J575" s="89"/>
      <c r="K575" s="89"/>
      <c r="L575" s="89"/>
      <c r="M575" s="89"/>
      <c r="N575" s="286">
        <v>0</v>
      </c>
      <c r="O575" s="286">
        <v>8551.11</v>
      </c>
      <c r="P575" s="89" t="s">
        <v>674</v>
      </c>
    </row>
    <row r="576" spans="1:16" ht="89.25">
      <c r="A576" s="283" t="s">
        <v>558</v>
      </c>
      <c r="B576" s="89"/>
      <c r="C576" s="284" t="s">
        <v>618</v>
      </c>
      <c r="D576" s="84">
        <v>43475</v>
      </c>
      <c r="E576" s="85" t="s">
        <v>2021</v>
      </c>
      <c r="F576" s="85" t="s">
        <v>6</v>
      </c>
      <c r="G576" s="85">
        <v>944449</v>
      </c>
      <c r="H576" s="89"/>
      <c r="I576" s="285" t="s">
        <v>3705</v>
      </c>
      <c r="J576" s="89"/>
      <c r="K576" s="89"/>
      <c r="L576" s="89"/>
      <c r="M576" s="89"/>
      <c r="N576" s="286">
        <v>0</v>
      </c>
      <c r="O576" s="286">
        <v>1964.9</v>
      </c>
      <c r="P576" s="89" t="s">
        <v>674</v>
      </c>
    </row>
    <row r="577" spans="1:16" ht="63.75">
      <c r="A577" s="283" t="s">
        <v>561</v>
      </c>
      <c r="B577" s="89"/>
      <c r="C577" s="284" t="s">
        <v>771</v>
      </c>
      <c r="D577" s="84">
        <v>43475</v>
      </c>
      <c r="E577" s="85" t="s">
        <v>2022</v>
      </c>
      <c r="F577" s="85" t="s">
        <v>6</v>
      </c>
      <c r="G577" s="85">
        <v>1069093</v>
      </c>
      <c r="H577" s="89"/>
      <c r="I577" s="285" t="s">
        <v>3706</v>
      </c>
      <c r="J577" s="89"/>
      <c r="K577" s="89"/>
      <c r="L577" s="89"/>
      <c r="M577" s="89"/>
      <c r="N577" s="286">
        <v>0</v>
      </c>
      <c r="O577" s="286">
        <v>70579.17</v>
      </c>
      <c r="P577" s="89" t="s">
        <v>674</v>
      </c>
    </row>
    <row r="578" spans="1:16" ht="63.75">
      <c r="A578" s="283" t="s">
        <v>561</v>
      </c>
      <c r="B578" s="89"/>
      <c r="C578" s="284" t="s">
        <v>771</v>
      </c>
      <c r="D578" s="84">
        <v>43475</v>
      </c>
      <c r="E578" s="85" t="s">
        <v>2023</v>
      </c>
      <c r="F578" s="85" t="s">
        <v>6</v>
      </c>
      <c r="G578" s="85">
        <v>1069095</v>
      </c>
      <c r="H578" s="89"/>
      <c r="I578" s="285" t="s">
        <v>3707</v>
      </c>
      <c r="J578" s="89"/>
      <c r="K578" s="89"/>
      <c r="L578" s="89"/>
      <c r="M578" s="89"/>
      <c r="N578" s="286">
        <v>0</v>
      </c>
      <c r="O578" s="286">
        <v>89467</v>
      </c>
      <c r="P578" s="89" t="s">
        <v>674</v>
      </c>
    </row>
    <row r="579" spans="1:16" ht="63.75">
      <c r="A579" s="283">
        <v>25</v>
      </c>
      <c r="B579" s="89"/>
      <c r="C579" s="284" t="s">
        <v>47</v>
      </c>
      <c r="D579" s="84">
        <v>43475</v>
      </c>
      <c r="E579" s="85" t="s">
        <v>2024</v>
      </c>
      <c r="F579" s="85" t="s">
        <v>6</v>
      </c>
      <c r="G579" s="85">
        <v>1069101</v>
      </c>
      <c r="H579" s="89"/>
      <c r="I579" s="285" t="s">
        <v>3708</v>
      </c>
      <c r="J579" s="89"/>
      <c r="K579" s="89"/>
      <c r="L579" s="89"/>
      <c r="M579" s="89"/>
      <c r="N579" s="286">
        <v>0</v>
      </c>
      <c r="O579" s="286">
        <v>5388.16</v>
      </c>
      <c r="P579" s="89" t="s">
        <v>674</v>
      </c>
    </row>
    <row r="580" spans="1:16" ht="51">
      <c r="A580" s="283">
        <v>119</v>
      </c>
      <c r="B580" s="89"/>
      <c r="C580" s="284" t="s">
        <v>65</v>
      </c>
      <c r="D580" s="84">
        <v>43475</v>
      </c>
      <c r="E580" s="85" t="s">
        <v>2025</v>
      </c>
      <c r="F580" s="85" t="s">
        <v>11</v>
      </c>
      <c r="G580" s="85">
        <v>944458</v>
      </c>
      <c r="H580" s="89"/>
      <c r="I580" s="285" t="s">
        <v>3709</v>
      </c>
      <c r="J580" s="89"/>
      <c r="K580" s="89"/>
      <c r="L580" s="89"/>
      <c r="M580" s="89"/>
      <c r="N580" s="286">
        <v>50</v>
      </c>
      <c r="O580" s="286">
        <v>0</v>
      </c>
      <c r="P580" s="89" t="s">
        <v>674</v>
      </c>
    </row>
    <row r="581" spans="1:16" ht="51">
      <c r="A581" s="283">
        <v>117</v>
      </c>
      <c r="B581" s="89"/>
      <c r="C581" s="284" t="s">
        <v>64</v>
      </c>
      <c r="D581" s="84">
        <v>43475</v>
      </c>
      <c r="E581" s="85" t="s">
        <v>2026</v>
      </c>
      <c r="F581" s="85" t="s">
        <v>11</v>
      </c>
      <c r="G581" s="85">
        <v>944457</v>
      </c>
      <c r="H581" s="89"/>
      <c r="I581" s="285" t="s">
        <v>3710</v>
      </c>
      <c r="J581" s="89"/>
      <c r="K581" s="89"/>
      <c r="L581" s="89"/>
      <c r="M581" s="89"/>
      <c r="N581" s="286">
        <v>50</v>
      </c>
      <c r="O581" s="286">
        <v>0</v>
      </c>
      <c r="P581" s="89" t="s">
        <v>674</v>
      </c>
    </row>
    <row r="582" spans="1:16" ht="51">
      <c r="A582" s="283">
        <v>119</v>
      </c>
      <c r="B582" s="89"/>
      <c r="C582" s="284" t="s">
        <v>65</v>
      </c>
      <c r="D582" s="84">
        <v>43475</v>
      </c>
      <c r="E582" s="85" t="s">
        <v>2027</v>
      </c>
      <c r="F582" s="85" t="s">
        <v>11</v>
      </c>
      <c r="G582" s="85">
        <v>944455</v>
      </c>
      <c r="H582" s="89"/>
      <c r="I582" s="285" t="s">
        <v>3711</v>
      </c>
      <c r="J582" s="89"/>
      <c r="K582" s="89"/>
      <c r="L582" s="89"/>
      <c r="M582" s="89"/>
      <c r="N582" s="286">
        <v>50</v>
      </c>
      <c r="O582" s="286">
        <v>0</v>
      </c>
      <c r="P582" s="89" t="s">
        <v>674</v>
      </c>
    </row>
    <row r="583" spans="1:16" ht="51">
      <c r="A583" s="283">
        <v>10</v>
      </c>
      <c r="B583" s="89"/>
      <c r="C583" s="284" t="s">
        <v>43</v>
      </c>
      <c r="D583" s="84">
        <v>43475</v>
      </c>
      <c r="E583" s="85" t="s">
        <v>2028</v>
      </c>
      <c r="F583" s="85" t="s">
        <v>6</v>
      </c>
      <c r="G583" s="85">
        <v>936323</v>
      </c>
      <c r="H583" s="89"/>
      <c r="I583" s="285" t="s">
        <v>3712</v>
      </c>
      <c r="J583" s="89"/>
      <c r="K583" s="89"/>
      <c r="L583" s="89"/>
      <c r="M583" s="89"/>
      <c r="N583" s="286">
        <v>0</v>
      </c>
      <c r="O583" s="286">
        <v>47712.95</v>
      </c>
      <c r="P583" s="89" t="s">
        <v>674</v>
      </c>
    </row>
    <row r="584" spans="1:16" ht="51">
      <c r="A584" s="283">
        <v>10</v>
      </c>
      <c r="B584" s="89"/>
      <c r="C584" s="284" t="s">
        <v>43</v>
      </c>
      <c r="D584" s="84">
        <v>43475</v>
      </c>
      <c r="E584" s="85" t="s">
        <v>2029</v>
      </c>
      <c r="F584" s="85" t="s">
        <v>6</v>
      </c>
      <c r="G584" s="85">
        <v>936325</v>
      </c>
      <c r="H584" s="89"/>
      <c r="I584" s="285" t="s">
        <v>3713</v>
      </c>
      <c r="J584" s="89"/>
      <c r="K584" s="89"/>
      <c r="L584" s="89"/>
      <c r="M584" s="89"/>
      <c r="N584" s="286">
        <v>0</v>
      </c>
      <c r="O584" s="286">
        <v>291235.19</v>
      </c>
      <c r="P584" s="89" t="s">
        <v>674</v>
      </c>
    </row>
    <row r="585" spans="1:16" ht="63.75">
      <c r="A585" s="283">
        <v>10</v>
      </c>
      <c r="B585" s="89"/>
      <c r="C585" s="284" t="s">
        <v>43</v>
      </c>
      <c r="D585" s="84">
        <v>43475</v>
      </c>
      <c r="E585" s="85" t="s">
        <v>2030</v>
      </c>
      <c r="F585" s="85" t="s">
        <v>6</v>
      </c>
      <c r="G585" s="85">
        <v>936327</v>
      </c>
      <c r="H585" s="89"/>
      <c r="I585" s="285" t="s">
        <v>3714</v>
      </c>
      <c r="J585" s="89"/>
      <c r="K585" s="89"/>
      <c r="L585" s="89"/>
      <c r="M585" s="89"/>
      <c r="N585" s="286">
        <v>0</v>
      </c>
      <c r="O585" s="286">
        <v>112942.29</v>
      </c>
      <c r="P585" s="89" t="s">
        <v>674</v>
      </c>
    </row>
    <row r="586" spans="1:16" ht="76.5">
      <c r="A586" s="283">
        <v>10</v>
      </c>
      <c r="B586" s="89"/>
      <c r="C586" s="284" t="s">
        <v>43</v>
      </c>
      <c r="D586" s="84">
        <v>43475</v>
      </c>
      <c r="E586" s="85" t="s">
        <v>2031</v>
      </c>
      <c r="F586" s="85" t="s">
        <v>6</v>
      </c>
      <c r="G586" s="85">
        <v>936443</v>
      </c>
      <c r="H586" s="89"/>
      <c r="I586" s="285" t="s">
        <v>3715</v>
      </c>
      <c r="J586" s="89"/>
      <c r="K586" s="89"/>
      <c r="L586" s="89"/>
      <c r="M586" s="89"/>
      <c r="N586" s="286">
        <v>0</v>
      </c>
      <c r="O586" s="286">
        <v>103685.61</v>
      </c>
      <c r="P586" s="89" t="s">
        <v>674</v>
      </c>
    </row>
    <row r="587" spans="1:16" ht="76.5">
      <c r="A587" s="283" t="s">
        <v>559</v>
      </c>
      <c r="B587" s="89"/>
      <c r="C587" s="284" t="s">
        <v>798</v>
      </c>
      <c r="D587" s="84">
        <v>43475</v>
      </c>
      <c r="E587" s="85" t="s">
        <v>2032</v>
      </c>
      <c r="F587" s="85" t="s">
        <v>6</v>
      </c>
      <c r="G587" s="85">
        <v>1069332</v>
      </c>
      <c r="H587" s="89"/>
      <c r="I587" s="285" t="s">
        <v>3716</v>
      </c>
      <c r="J587" s="89"/>
      <c r="K587" s="89"/>
      <c r="L587" s="89"/>
      <c r="M587" s="89"/>
      <c r="N587" s="286">
        <v>0</v>
      </c>
      <c r="O587" s="286">
        <v>195000</v>
      </c>
      <c r="P587" s="89" t="s">
        <v>674</v>
      </c>
    </row>
    <row r="588" spans="1:16" ht="38.25">
      <c r="A588" s="283" t="s">
        <v>567</v>
      </c>
      <c r="B588" s="89"/>
      <c r="C588" s="284" t="s">
        <v>617</v>
      </c>
      <c r="D588" s="84">
        <v>43475</v>
      </c>
      <c r="E588" s="85" t="s">
        <v>2033</v>
      </c>
      <c r="F588" s="85" t="s">
        <v>6</v>
      </c>
      <c r="G588" s="85">
        <v>1069406</v>
      </c>
      <c r="H588" s="89"/>
      <c r="I588" s="285" t="s">
        <v>3717</v>
      </c>
      <c r="J588" s="89"/>
      <c r="K588" s="89"/>
      <c r="L588" s="89"/>
      <c r="M588" s="89"/>
      <c r="N588" s="286">
        <v>0</v>
      </c>
      <c r="O588" s="286">
        <v>2207.5500000000002</v>
      </c>
      <c r="P588" s="89" t="s">
        <v>674</v>
      </c>
    </row>
    <row r="589" spans="1:16" ht="63.75">
      <c r="A589" s="283">
        <v>41</v>
      </c>
      <c r="B589" s="89"/>
      <c r="C589" s="284" t="s">
        <v>49</v>
      </c>
      <c r="D589" s="84">
        <v>43475</v>
      </c>
      <c r="E589" s="85" t="s">
        <v>2034</v>
      </c>
      <c r="F589" s="85" t="s">
        <v>6</v>
      </c>
      <c r="G589" s="85">
        <v>944473</v>
      </c>
      <c r="H589" s="89"/>
      <c r="I589" s="285" t="s">
        <v>3718</v>
      </c>
      <c r="J589" s="89"/>
      <c r="K589" s="89"/>
      <c r="L589" s="89"/>
      <c r="M589" s="89"/>
      <c r="N589" s="286">
        <v>0</v>
      </c>
      <c r="O589" s="286">
        <v>543402</v>
      </c>
      <c r="P589" s="89" t="s">
        <v>674</v>
      </c>
    </row>
    <row r="590" spans="1:16" ht="89.25">
      <c r="A590" s="283">
        <v>10</v>
      </c>
      <c r="B590" s="89"/>
      <c r="C590" s="284" t="s">
        <v>43</v>
      </c>
      <c r="D590" s="84">
        <v>43475</v>
      </c>
      <c r="E590" s="85" t="s">
        <v>2035</v>
      </c>
      <c r="F590" s="85" t="s">
        <v>15</v>
      </c>
      <c r="G590" s="85">
        <v>7061</v>
      </c>
      <c r="H590" s="89"/>
      <c r="I590" s="285" t="s">
        <v>3719</v>
      </c>
      <c r="J590" s="89"/>
      <c r="K590" s="89"/>
      <c r="L590" s="89"/>
      <c r="M590" s="89"/>
      <c r="N590" s="286">
        <v>307.25</v>
      </c>
      <c r="O590" s="286">
        <v>0</v>
      </c>
      <c r="P590" s="89" t="s">
        <v>674</v>
      </c>
    </row>
    <row r="591" spans="1:16" ht="89.25">
      <c r="A591" s="283">
        <v>10</v>
      </c>
      <c r="B591" s="89"/>
      <c r="C591" s="284" t="s">
        <v>43</v>
      </c>
      <c r="D591" s="84">
        <v>43475</v>
      </c>
      <c r="E591" s="85" t="s">
        <v>2036</v>
      </c>
      <c r="F591" s="85" t="s">
        <v>15</v>
      </c>
      <c r="G591" s="85">
        <v>7065</v>
      </c>
      <c r="H591" s="89"/>
      <c r="I591" s="285" t="s">
        <v>3720</v>
      </c>
      <c r="J591" s="89"/>
      <c r="K591" s="89"/>
      <c r="L591" s="89"/>
      <c r="M591" s="89"/>
      <c r="N591" s="286">
        <v>308.76</v>
      </c>
      <c r="O591" s="286">
        <v>0</v>
      </c>
      <c r="P591" s="89" t="s">
        <v>674</v>
      </c>
    </row>
    <row r="592" spans="1:16" ht="76.5">
      <c r="A592" s="283">
        <v>10</v>
      </c>
      <c r="B592" s="89"/>
      <c r="C592" s="284" t="s">
        <v>43</v>
      </c>
      <c r="D592" s="84">
        <v>43475</v>
      </c>
      <c r="E592" s="85" t="s">
        <v>2037</v>
      </c>
      <c r="F592" s="85" t="s">
        <v>15</v>
      </c>
      <c r="G592" s="85">
        <v>7062</v>
      </c>
      <c r="H592" s="89"/>
      <c r="I592" s="285" t="s">
        <v>3721</v>
      </c>
      <c r="J592" s="89"/>
      <c r="K592" s="89"/>
      <c r="L592" s="89"/>
      <c r="M592" s="89"/>
      <c r="N592" s="286">
        <v>5411.84</v>
      </c>
      <c r="O592" s="286">
        <v>0</v>
      </c>
      <c r="P592" s="89" t="s">
        <v>674</v>
      </c>
    </row>
    <row r="593" spans="1:16" ht="76.5">
      <c r="A593" s="283">
        <v>10</v>
      </c>
      <c r="B593" s="89"/>
      <c r="C593" s="284" t="s">
        <v>43</v>
      </c>
      <c r="D593" s="84">
        <v>43475</v>
      </c>
      <c r="E593" s="85" t="s">
        <v>2038</v>
      </c>
      <c r="F593" s="85" t="s">
        <v>15</v>
      </c>
      <c r="G593" s="85">
        <v>7064</v>
      </c>
      <c r="H593" s="89"/>
      <c r="I593" s="285" t="s">
        <v>3722</v>
      </c>
      <c r="J593" s="89"/>
      <c r="K593" s="89"/>
      <c r="L593" s="89"/>
      <c r="M593" s="89"/>
      <c r="N593" s="286">
        <v>361.1</v>
      </c>
      <c r="O593" s="286">
        <v>0</v>
      </c>
      <c r="P593" s="89" t="s">
        <v>674</v>
      </c>
    </row>
    <row r="594" spans="1:16" ht="51">
      <c r="A594" s="283">
        <v>10</v>
      </c>
      <c r="B594" s="89"/>
      <c r="C594" s="284" t="s">
        <v>43</v>
      </c>
      <c r="D594" s="84">
        <v>43475</v>
      </c>
      <c r="E594" s="85" t="s">
        <v>2039</v>
      </c>
      <c r="F594" s="85" t="s">
        <v>15</v>
      </c>
      <c r="G594" s="85">
        <v>936324</v>
      </c>
      <c r="H594" s="89"/>
      <c r="I594" s="285" t="s">
        <v>3723</v>
      </c>
      <c r="J594" s="89"/>
      <c r="K594" s="89"/>
      <c r="L594" s="89"/>
      <c r="M594" s="89"/>
      <c r="N594" s="286">
        <v>50</v>
      </c>
      <c r="O594" s="286">
        <v>0</v>
      </c>
      <c r="P594" s="89" t="s">
        <v>674</v>
      </c>
    </row>
    <row r="595" spans="1:16" ht="51">
      <c r="A595" s="283">
        <v>10</v>
      </c>
      <c r="B595" s="89"/>
      <c r="C595" s="284" t="s">
        <v>43</v>
      </c>
      <c r="D595" s="84">
        <v>43475</v>
      </c>
      <c r="E595" s="85" t="s">
        <v>2040</v>
      </c>
      <c r="F595" s="85" t="s">
        <v>15</v>
      </c>
      <c r="G595" s="85">
        <v>936326</v>
      </c>
      <c r="H595" s="89"/>
      <c r="I595" s="285" t="s">
        <v>3724</v>
      </c>
      <c r="J595" s="89"/>
      <c r="K595" s="89"/>
      <c r="L595" s="89"/>
      <c r="M595" s="89"/>
      <c r="N595" s="286">
        <v>50</v>
      </c>
      <c r="O595" s="286">
        <v>0</v>
      </c>
      <c r="P595" s="89" t="s">
        <v>674</v>
      </c>
    </row>
    <row r="596" spans="1:16" ht="63.75">
      <c r="A596" s="283">
        <v>10</v>
      </c>
      <c r="B596" s="89"/>
      <c r="C596" s="284" t="s">
        <v>43</v>
      </c>
      <c r="D596" s="84">
        <v>43475</v>
      </c>
      <c r="E596" s="85" t="s">
        <v>2041</v>
      </c>
      <c r="F596" s="85" t="s">
        <v>15</v>
      </c>
      <c r="G596" s="85">
        <v>936328</v>
      </c>
      <c r="H596" s="89"/>
      <c r="I596" s="285" t="s">
        <v>3725</v>
      </c>
      <c r="J596" s="89"/>
      <c r="K596" s="89"/>
      <c r="L596" s="89"/>
      <c r="M596" s="89"/>
      <c r="N596" s="286">
        <v>50</v>
      </c>
      <c r="O596" s="286">
        <v>0</v>
      </c>
      <c r="P596" s="89" t="s">
        <v>674</v>
      </c>
    </row>
    <row r="597" spans="1:16" ht="76.5">
      <c r="A597" s="283">
        <v>10</v>
      </c>
      <c r="B597" s="89"/>
      <c r="C597" s="284" t="s">
        <v>43</v>
      </c>
      <c r="D597" s="84">
        <v>43475</v>
      </c>
      <c r="E597" s="85" t="s">
        <v>2042</v>
      </c>
      <c r="F597" s="85" t="s">
        <v>15</v>
      </c>
      <c r="G597" s="85">
        <v>936444</v>
      </c>
      <c r="H597" s="89"/>
      <c r="I597" s="285" t="s">
        <v>3726</v>
      </c>
      <c r="J597" s="89"/>
      <c r="K597" s="89"/>
      <c r="L597" s="89"/>
      <c r="M597" s="89"/>
      <c r="N597" s="286">
        <v>50</v>
      </c>
      <c r="O597" s="286">
        <v>0</v>
      </c>
      <c r="P597" s="89" t="s">
        <v>674</v>
      </c>
    </row>
    <row r="598" spans="1:16" ht="89.25">
      <c r="A598" s="283">
        <v>10</v>
      </c>
      <c r="B598" s="89"/>
      <c r="C598" s="284" t="s">
        <v>43</v>
      </c>
      <c r="D598" s="84">
        <v>43475</v>
      </c>
      <c r="E598" s="85" t="s">
        <v>2043</v>
      </c>
      <c r="F598" s="85" t="s">
        <v>15</v>
      </c>
      <c r="G598" s="85">
        <v>7063</v>
      </c>
      <c r="H598" s="89"/>
      <c r="I598" s="285" t="s">
        <v>3727</v>
      </c>
      <c r="J598" s="89"/>
      <c r="K598" s="89"/>
      <c r="L598" s="89"/>
      <c r="M598" s="89"/>
      <c r="N598" s="286">
        <v>359.73</v>
      </c>
      <c r="O598" s="286">
        <v>0</v>
      </c>
      <c r="P598" s="89" t="s">
        <v>674</v>
      </c>
    </row>
    <row r="599" spans="1:16" ht="63.75">
      <c r="A599" s="283">
        <v>10</v>
      </c>
      <c r="B599" s="89"/>
      <c r="C599" s="284" t="s">
        <v>43</v>
      </c>
      <c r="D599" s="84">
        <v>43475</v>
      </c>
      <c r="E599" s="85" t="s">
        <v>2044</v>
      </c>
      <c r="F599" s="85" t="s">
        <v>6</v>
      </c>
      <c r="G599" s="85">
        <v>936598</v>
      </c>
      <c r="H599" s="89"/>
      <c r="I599" s="285" t="s">
        <v>3728</v>
      </c>
      <c r="J599" s="89"/>
      <c r="K599" s="89"/>
      <c r="L599" s="89"/>
      <c r="M599" s="89"/>
      <c r="N599" s="286">
        <v>0</v>
      </c>
      <c r="O599" s="286">
        <v>54914.3</v>
      </c>
      <c r="P599" s="89" t="s">
        <v>674</v>
      </c>
    </row>
    <row r="600" spans="1:16" ht="63.75">
      <c r="A600" s="283">
        <v>10</v>
      </c>
      <c r="B600" s="89"/>
      <c r="C600" s="284" t="s">
        <v>43</v>
      </c>
      <c r="D600" s="84">
        <v>43475</v>
      </c>
      <c r="E600" s="85" t="s">
        <v>2045</v>
      </c>
      <c r="F600" s="85" t="s">
        <v>6</v>
      </c>
      <c r="G600" s="85">
        <v>936600</v>
      </c>
      <c r="H600" s="89"/>
      <c r="I600" s="285" t="s">
        <v>3729</v>
      </c>
      <c r="J600" s="89"/>
      <c r="K600" s="89"/>
      <c r="L600" s="89"/>
      <c r="M600" s="89"/>
      <c r="N600" s="286">
        <v>0</v>
      </c>
      <c r="O600" s="286">
        <v>135593.59</v>
      </c>
      <c r="P600" s="89" t="s">
        <v>674</v>
      </c>
    </row>
    <row r="601" spans="1:16" ht="51">
      <c r="A601" s="283">
        <v>513</v>
      </c>
      <c r="B601" s="89"/>
      <c r="C601" s="284" t="s">
        <v>173</v>
      </c>
      <c r="D601" s="84">
        <v>43475</v>
      </c>
      <c r="E601" s="85" t="s">
        <v>2046</v>
      </c>
      <c r="F601" s="85" t="s">
        <v>15</v>
      </c>
      <c r="G601" s="85">
        <v>936597</v>
      </c>
      <c r="H601" s="89"/>
      <c r="I601" s="285" t="s">
        <v>3730</v>
      </c>
      <c r="J601" s="89"/>
      <c r="K601" s="89"/>
      <c r="L601" s="89"/>
      <c r="M601" s="89"/>
      <c r="N601" s="286">
        <v>50</v>
      </c>
      <c r="O601" s="286">
        <v>0</v>
      </c>
      <c r="P601" s="89" t="s">
        <v>674</v>
      </c>
    </row>
    <row r="602" spans="1:16" ht="63.75">
      <c r="A602" s="283">
        <v>10</v>
      </c>
      <c r="B602" s="89"/>
      <c r="C602" s="284" t="s">
        <v>43</v>
      </c>
      <c r="D602" s="84">
        <v>43475</v>
      </c>
      <c r="E602" s="85" t="s">
        <v>2047</v>
      </c>
      <c r="F602" s="85" t="s">
        <v>15</v>
      </c>
      <c r="G602" s="85">
        <v>936599</v>
      </c>
      <c r="H602" s="89"/>
      <c r="I602" s="285" t="s">
        <v>3731</v>
      </c>
      <c r="J602" s="89"/>
      <c r="K602" s="89"/>
      <c r="L602" s="89"/>
      <c r="M602" s="89"/>
      <c r="N602" s="286">
        <v>50</v>
      </c>
      <c r="O602" s="286">
        <v>0</v>
      </c>
      <c r="P602" s="89" t="s">
        <v>674</v>
      </c>
    </row>
    <row r="603" spans="1:16" ht="63.75">
      <c r="A603" s="283">
        <v>10</v>
      </c>
      <c r="B603" s="89"/>
      <c r="C603" s="284" t="s">
        <v>43</v>
      </c>
      <c r="D603" s="84">
        <v>43475</v>
      </c>
      <c r="E603" s="85" t="s">
        <v>2048</v>
      </c>
      <c r="F603" s="85" t="s">
        <v>15</v>
      </c>
      <c r="G603" s="85">
        <v>936601</v>
      </c>
      <c r="H603" s="89"/>
      <c r="I603" s="285" t="s">
        <v>3732</v>
      </c>
      <c r="J603" s="89"/>
      <c r="K603" s="89"/>
      <c r="L603" s="89"/>
      <c r="M603" s="89"/>
      <c r="N603" s="286">
        <v>50</v>
      </c>
      <c r="O603" s="286">
        <v>0</v>
      </c>
      <c r="P603" s="89" t="s">
        <v>674</v>
      </c>
    </row>
    <row r="604" spans="1:16" ht="51">
      <c r="A604" s="283">
        <v>119</v>
      </c>
      <c r="B604" s="89"/>
      <c r="C604" s="284" t="s">
        <v>65</v>
      </c>
      <c r="D604" s="84">
        <v>43475</v>
      </c>
      <c r="E604" s="85" t="s">
        <v>2049</v>
      </c>
      <c r="F604" s="85" t="s">
        <v>11</v>
      </c>
      <c r="G604" s="85">
        <v>944605</v>
      </c>
      <c r="H604" s="89"/>
      <c r="I604" s="285" t="s">
        <v>3733</v>
      </c>
      <c r="J604" s="89"/>
      <c r="K604" s="89"/>
      <c r="L604" s="89"/>
      <c r="M604" s="89"/>
      <c r="N604" s="286">
        <v>50</v>
      </c>
      <c r="O604" s="286">
        <v>0</v>
      </c>
      <c r="P604" s="89" t="s">
        <v>674</v>
      </c>
    </row>
    <row r="605" spans="1:16" ht="51">
      <c r="A605" s="283">
        <v>46</v>
      </c>
      <c r="B605" s="89"/>
      <c r="C605" s="284" t="s">
        <v>50</v>
      </c>
      <c r="D605" s="84">
        <v>43476</v>
      </c>
      <c r="E605" s="85" t="s">
        <v>2050</v>
      </c>
      <c r="F605" s="85" t="s">
        <v>3</v>
      </c>
      <c r="G605" s="85">
        <v>1702582</v>
      </c>
      <c r="H605" s="89"/>
      <c r="I605" s="285" t="s">
        <v>3734</v>
      </c>
      <c r="J605" s="89"/>
      <c r="K605" s="89"/>
      <c r="L605" s="89"/>
      <c r="M605" s="89"/>
      <c r="N605" s="286">
        <v>0</v>
      </c>
      <c r="O605" s="286">
        <v>332.2</v>
      </c>
      <c r="P605" s="89" t="s">
        <v>674</v>
      </c>
    </row>
    <row r="606" spans="1:16" ht="51">
      <c r="A606" s="283" t="s">
        <v>567</v>
      </c>
      <c r="B606" s="89"/>
      <c r="C606" s="284" t="s">
        <v>617</v>
      </c>
      <c r="D606" s="84">
        <v>43476</v>
      </c>
      <c r="E606" s="85" t="s">
        <v>2051</v>
      </c>
      <c r="F606" s="85" t="s">
        <v>3</v>
      </c>
      <c r="G606" s="85">
        <v>1702558</v>
      </c>
      <c r="H606" s="89"/>
      <c r="I606" s="285" t="s">
        <v>3735</v>
      </c>
      <c r="J606" s="89"/>
      <c r="K606" s="89"/>
      <c r="L606" s="89"/>
      <c r="M606" s="89"/>
      <c r="N606" s="286">
        <v>0</v>
      </c>
      <c r="O606" s="286">
        <v>100</v>
      </c>
      <c r="P606" s="89" t="s">
        <v>674</v>
      </c>
    </row>
    <row r="607" spans="1:16" ht="51">
      <c r="A607" s="283" t="s">
        <v>567</v>
      </c>
      <c r="B607" s="89"/>
      <c r="C607" s="284" t="s">
        <v>617</v>
      </c>
      <c r="D607" s="84">
        <v>43476</v>
      </c>
      <c r="E607" s="85" t="s">
        <v>2052</v>
      </c>
      <c r="F607" s="85" t="s">
        <v>3</v>
      </c>
      <c r="G607" s="85">
        <v>1702546</v>
      </c>
      <c r="H607" s="89"/>
      <c r="I607" s="285" t="s">
        <v>3736</v>
      </c>
      <c r="J607" s="89"/>
      <c r="K607" s="89"/>
      <c r="L607" s="89"/>
      <c r="M607" s="89"/>
      <c r="N607" s="286">
        <v>0</v>
      </c>
      <c r="O607" s="286">
        <v>72</v>
      </c>
      <c r="P607" s="89" t="s">
        <v>674</v>
      </c>
    </row>
    <row r="608" spans="1:16" ht="51">
      <c r="A608" s="283">
        <v>35</v>
      </c>
      <c r="B608" s="89"/>
      <c r="C608" s="284" t="s">
        <v>48</v>
      </c>
      <c r="D608" s="84">
        <v>43476</v>
      </c>
      <c r="E608" s="85" t="s">
        <v>2053</v>
      </c>
      <c r="F608" s="85" t="s">
        <v>3</v>
      </c>
      <c r="G608" s="85">
        <v>1702536</v>
      </c>
      <c r="H608" s="89"/>
      <c r="I608" s="285" t="s">
        <v>743</v>
      </c>
      <c r="J608" s="89"/>
      <c r="K608" s="89"/>
      <c r="L608" s="89"/>
      <c r="M608" s="89"/>
      <c r="N608" s="286">
        <v>0</v>
      </c>
      <c r="O608" s="286">
        <v>1200</v>
      </c>
      <c r="P608" s="89" t="s">
        <v>674</v>
      </c>
    </row>
    <row r="609" spans="1:16" ht="51">
      <c r="A609" s="283">
        <v>35</v>
      </c>
      <c r="B609" s="89"/>
      <c r="C609" s="284" t="s">
        <v>48</v>
      </c>
      <c r="D609" s="84">
        <v>43476</v>
      </c>
      <c r="E609" s="85" t="s">
        <v>2054</v>
      </c>
      <c r="F609" s="85" t="s">
        <v>3</v>
      </c>
      <c r="G609" s="85">
        <v>1702533</v>
      </c>
      <c r="H609" s="89"/>
      <c r="I609" s="285" t="s">
        <v>743</v>
      </c>
      <c r="J609" s="89"/>
      <c r="K609" s="89"/>
      <c r="L609" s="89"/>
      <c r="M609" s="89"/>
      <c r="N609" s="286">
        <v>0</v>
      </c>
      <c r="O609" s="286">
        <v>1200</v>
      </c>
      <c r="P609" s="89" t="s">
        <v>674</v>
      </c>
    </row>
    <row r="610" spans="1:16" ht="51">
      <c r="A610" s="283">
        <v>46</v>
      </c>
      <c r="B610" s="89"/>
      <c r="C610" s="284" t="s">
        <v>50</v>
      </c>
      <c r="D610" s="84">
        <v>43476</v>
      </c>
      <c r="E610" s="85" t="s">
        <v>2055</v>
      </c>
      <c r="F610" s="85" t="s">
        <v>3</v>
      </c>
      <c r="G610" s="85">
        <v>1702527</v>
      </c>
      <c r="H610" s="89"/>
      <c r="I610" s="285" t="s">
        <v>3737</v>
      </c>
      <c r="J610" s="89"/>
      <c r="K610" s="89"/>
      <c r="L610" s="89"/>
      <c r="M610" s="89"/>
      <c r="N610" s="286">
        <v>0</v>
      </c>
      <c r="O610" s="286">
        <v>13647.2</v>
      </c>
      <c r="P610" s="89" t="s">
        <v>674</v>
      </c>
    </row>
    <row r="611" spans="1:16" ht="51">
      <c r="A611" s="283">
        <v>47</v>
      </c>
      <c r="B611" s="89"/>
      <c r="C611" s="284" t="s">
        <v>51</v>
      </c>
      <c r="D611" s="84">
        <v>43476</v>
      </c>
      <c r="E611" s="85" t="s">
        <v>2056</v>
      </c>
      <c r="F611" s="85" t="s">
        <v>3</v>
      </c>
      <c r="G611" s="85">
        <v>1702503</v>
      </c>
      <c r="H611" s="89"/>
      <c r="I611" s="285" t="s">
        <v>3738</v>
      </c>
      <c r="J611" s="89"/>
      <c r="K611" s="89"/>
      <c r="L611" s="89"/>
      <c r="M611" s="89"/>
      <c r="N611" s="286">
        <v>0</v>
      </c>
      <c r="O611" s="286">
        <v>36</v>
      </c>
      <c r="P611" s="89" t="s">
        <v>674</v>
      </c>
    </row>
    <row r="612" spans="1:16" ht="51">
      <c r="A612" s="283">
        <v>47</v>
      </c>
      <c r="B612" s="89"/>
      <c r="C612" s="284" t="s">
        <v>51</v>
      </c>
      <c r="D612" s="84">
        <v>43476</v>
      </c>
      <c r="E612" s="85" t="s">
        <v>2057</v>
      </c>
      <c r="F612" s="85" t="s">
        <v>3</v>
      </c>
      <c r="G612" s="85">
        <v>1702502</v>
      </c>
      <c r="H612" s="89"/>
      <c r="I612" s="285" t="s">
        <v>3739</v>
      </c>
      <c r="J612" s="89"/>
      <c r="K612" s="89"/>
      <c r="L612" s="89"/>
      <c r="M612" s="89"/>
      <c r="N612" s="286">
        <v>0</v>
      </c>
      <c r="O612" s="286">
        <v>1242</v>
      </c>
      <c r="P612" s="89" t="s">
        <v>674</v>
      </c>
    </row>
    <row r="613" spans="1:16" ht="51">
      <c r="A613" s="283">
        <v>47</v>
      </c>
      <c r="B613" s="89"/>
      <c r="C613" s="284" t="s">
        <v>51</v>
      </c>
      <c r="D613" s="84">
        <v>43476</v>
      </c>
      <c r="E613" s="85" t="s">
        <v>2058</v>
      </c>
      <c r="F613" s="85" t="s">
        <v>3</v>
      </c>
      <c r="G613" s="85">
        <v>1702501</v>
      </c>
      <c r="H613" s="89"/>
      <c r="I613" s="285" t="s">
        <v>3740</v>
      </c>
      <c r="J613" s="89"/>
      <c r="K613" s="89"/>
      <c r="L613" s="89"/>
      <c r="M613" s="89"/>
      <c r="N613" s="286">
        <v>0</v>
      </c>
      <c r="O613" s="286">
        <v>54</v>
      </c>
      <c r="P613" s="89" t="s">
        <v>674</v>
      </c>
    </row>
    <row r="614" spans="1:16" ht="51">
      <c r="A614" s="283">
        <v>47</v>
      </c>
      <c r="B614" s="89"/>
      <c r="C614" s="284" t="s">
        <v>51</v>
      </c>
      <c r="D614" s="84">
        <v>43476</v>
      </c>
      <c r="E614" s="85" t="s">
        <v>2059</v>
      </c>
      <c r="F614" s="85" t="s">
        <v>3</v>
      </c>
      <c r="G614" s="85">
        <v>1702500</v>
      </c>
      <c r="H614" s="89"/>
      <c r="I614" s="285" t="s">
        <v>3741</v>
      </c>
      <c r="J614" s="89"/>
      <c r="K614" s="89"/>
      <c r="L614" s="89"/>
      <c r="M614" s="89"/>
      <c r="N614" s="286">
        <v>0</v>
      </c>
      <c r="O614" s="286">
        <v>18</v>
      </c>
      <c r="P614" s="89" t="s">
        <v>674</v>
      </c>
    </row>
    <row r="615" spans="1:16" ht="51">
      <c r="A615" s="283">
        <v>47</v>
      </c>
      <c r="B615" s="89"/>
      <c r="C615" s="284" t="s">
        <v>51</v>
      </c>
      <c r="D615" s="84">
        <v>43476</v>
      </c>
      <c r="E615" s="85" t="s">
        <v>2060</v>
      </c>
      <c r="F615" s="85" t="s">
        <v>3</v>
      </c>
      <c r="G615" s="85">
        <v>1702496</v>
      </c>
      <c r="H615" s="89"/>
      <c r="I615" s="285" t="s">
        <v>3742</v>
      </c>
      <c r="J615" s="89"/>
      <c r="K615" s="89"/>
      <c r="L615" s="89"/>
      <c r="M615" s="89"/>
      <c r="N615" s="286">
        <v>0</v>
      </c>
      <c r="O615" s="286">
        <v>18</v>
      </c>
      <c r="P615" s="89" t="s">
        <v>674</v>
      </c>
    </row>
    <row r="616" spans="1:16" ht="51">
      <c r="A616" s="283">
        <v>47</v>
      </c>
      <c r="B616" s="89"/>
      <c r="C616" s="284" t="s">
        <v>51</v>
      </c>
      <c r="D616" s="84">
        <v>43476</v>
      </c>
      <c r="E616" s="85" t="s">
        <v>2061</v>
      </c>
      <c r="F616" s="85" t="s">
        <v>3</v>
      </c>
      <c r="G616" s="85">
        <v>1702495</v>
      </c>
      <c r="H616" s="89"/>
      <c r="I616" s="285" t="s">
        <v>3743</v>
      </c>
      <c r="J616" s="89"/>
      <c r="K616" s="89"/>
      <c r="L616" s="89"/>
      <c r="M616" s="89"/>
      <c r="N616" s="286">
        <v>0</v>
      </c>
      <c r="O616" s="286">
        <v>0.32</v>
      </c>
      <c r="P616" s="89" t="s">
        <v>674</v>
      </c>
    </row>
    <row r="617" spans="1:16" ht="51">
      <c r="A617" s="283">
        <v>20</v>
      </c>
      <c r="B617" s="89"/>
      <c r="C617" s="284" t="s">
        <v>46</v>
      </c>
      <c r="D617" s="84">
        <v>43476</v>
      </c>
      <c r="E617" s="85" t="s">
        <v>2062</v>
      </c>
      <c r="F617" s="85" t="s">
        <v>3</v>
      </c>
      <c r="G617" s="85">
        <v>1702488</v>
      </c>
      <c r="H617" s="89"/>
      <c r="I617" s="285" t="s">
        <v>3744</v>
      </c>
      <c r="J617" s="89"/>
      <c r="K617" s="89"/>
      <c r="L617" s="89"/>
      <c r="M617" s="89"/>
      <c r="N617" s="286">
        <v>0</v>
      </c>
      <c r="O617" s="286">
        <v>22</v>
      </c>
      <c r="P617" s="89" t="s">
        <v>674</v>
      </c>
    </row>
    <row r="618" spans="1:16" ht="51">
      <c r="A618" s="283">
        <v>681</v>
      </c>
      <c r="B618" s="89"/>
      <c r="C618" s="284" t="s">
        <v>194</v>
      </c>
      <c r="D618" s="84">
        <v>43476</v>
      </c>
      <c r="E618" s="85" t="s">
        <v>2063</v>
      </c>
      <c r="F618" s="85" t="s">
        <v>3</v>
      </c>
      <c r="G618" s="85">
        <v>1702487</v>
      </c>
      <c r="H618" s="89"/>
      <c r="I618" s="285" t="s">
        <v>3745</v>
      </c>
      <c r="J618" s="89"/>
      <c r="K618" s="89"/>
      <c r="L618" s="89"/>
      <c r="M618" s="89"/>
      <c r="N618" s="286">
        <v>0</v>
      </c>
      <c r="O618" s="286">
        <v>1932</v>
      </c>
      <c r="P618" s="89" t="s">
        <v>674</v>
      </c>
    </row>
    <row r="619" spans="1:16" ht="51">
      <c r="A619" s="283">
        <v>660</v>
      </c>
      <c r="B619" s="89"/>
      <c r="C619" s="284" t="s">
        <v>190</v>
      </c>
      <c r="D619" s="84">
        <v>43476</v>
      </c>
      <c r="E619" s="85" t="s">
        <v>2064</v>
      </c>
      <c r="F619" s="85" t="s">
        <v>3</v>
      </c>
      <c r="G619" s="85">
        <v>1702476</v>
      </c>
      <c r="H619" s="89"/>
      <c r="I619" s="285" t="s">
        <v>3746</v>
      </c>
      <c r="J619" s="89"/>
      <c r="K619" s="89"/>
      <c r="L619" s="89"/>
      <c r="M619" s="89"/>
      <c r="N619" s="286">
        <v>0</v>
      </c>
      <c r="O619" s="286">
        <v>193</v>
      </c>
      <c r="P619" s="89" t="s">
        <v>674</v>
      </c>
    </row>
    <row r="620" spans="1:16" ht="51">
      <c r="A620" s="283">
        <v>660</v>
      </c>
      <c r="B620" s="89"/>
      <c r="C620" s="284" t="s">
        <v>190</v>
      </c>
      <c r="D620" s="84">
        <v>43476</v>
      </c>
      <c r="E620" s="85" t="s">
        <v>2065</v>
      </c>
      <c r="F620" s="85" t="s">
        <v>3</v>
      </c>
      <c r="G620" s="85">
        <v>1702475</v>
      </c>
      <c r="H620" s="89"/>
      <c r="I620" s="285" t="s">
        <v>3746</v>
      </c>
      <c r="J620" s="89"/>
      <c r="K620" s="89"/>
      <c r="L620" s="89"/>
      <c r="M620" s="89"/>
      <c r="N620" s="286">
        <v>0</v>
      </c>
      <c r="O620" s="286">
        <v>193</v>
      </c>
      <c r="P620" s="89" t="s">
        <v>674</v>
      </c>
    </row>
    <row r="621" spans="1:16" ht="51">
      <c r="A621" s="283" t="s">
        <v>567</v>
      </c>
      <c r="B621" s="89"/>
      <c r="C621" s="284" t="s">
        <v>617</v>
      </c>
      <c r="D621" s="84">
        <v>43476</v>
      </c>
      <c r="E621" s="85" t="s">
        <v>2066</v>
      </c>
      <c r="F621" s="85" t="s">
        <v>3</v>
      </c>
      <c r="G621" s="85">
        <v>1702584</v>
      </c>
      <c r="H621" s="89"/>
      <c r="I621" s="285" t="s">
        <v>3747</v>
      </c>
      <c r="J621" s="89"/>
      <c r="K621" s="89"/>
      <c r="L621" s="89"/>
      <c r="M621" s="89"/>
      <c r="N621" s="286">
        <v>0</v>
      </c>
      <c r="O621" s="286">
        <v>444.21000000000004</v>
      </c>
      <c r="P621" s="89" t="s">
        <v>674</v>
      </c>
    </row>
    <row r="622" spans="1:16" ht="51">
      <c r="A622" s="283">
        <v>591</v>
      </c>
      <c r="B622" s="89"/>
      <c r="C622" s="284" t="s">
        <v>1387</v>
      </c>
      <c r="D622" s="84">
        <v>43476</v>
      </c>
      <c r="E622" s="85" t="s">
        <v>2067</v>
      </c>
      <c r="F622" s="85" t="s">
        <v>3</v>
      </c>
      <c r="G622" s="85">
        <v>1702610</v>
      </c>
      <c r="H622" s="89"/>
      <c r="I622" s="285" t="s">
        <v>3748</v>
      </c>
      <c r="J622" s="89"/>
      <c r="K622" s="89"/>
      <c r="L622" s="89"/>
      <c r="M622" s="89"/>
      <c r="N622" s="286">
        <v>0</v>
      </c>
      <c r="O622" s="286">
        <v>3214.92</v>
      </c>
      <c r="P622" s="89" t="s">
        <v>674</v>
      </c>
    </row>
    <row r="623" spans="1:16" ht="51">
      <c r="A623" s="283" t="s">
        <v>567</v>
      </c>
      <c r="B623" s="89"/>
      <c r="C623" s="284" t="s">
        <v>617</v>
      </c>
      <c r="D623" s="84">
        <v>43476</v>
      </c>
      <c r="E623" s="85" t="s">
        <v>2068</v>
      </c>
      <c r="F623" s="85" t="s">
        <v>3</v>
      </c>
      <c r="G623" s="85">
        <v>1702638</v>
      </c>
      <c r="H623" s="89"/>
      <c r="I623" s="285" t="s">
        <v>3749</v>
      </c>
      <c r="J623" s="89"/>
      <c r="K623" s="89"/>
      <c r="L623" s="89"/>
      <c r="M623" s="89"/>
      <c r="N623" s="286">
        <v>0</v>
      </c>
      <c r="O623" s="286">
        <v>0.88</v>
      </c>
      <c r="P623" s="89" t="s">
        <v>674</v>
      </c>
    </row>
    <row r="624" spans="1:16" ht="51">
      <c r="A624" s="283" t="s">
        <v>567</v>
      </c>
      <c r="B624" s="89"/>
      <c r="C624" s="284" t="s">
        <v>617</v>
      </c>
      <c r="D624" s="84">
        <v>43476</v>
      </c>
      <c r="E624" s="85" t="s">
        <v>2069</v>
      </c>
      <c r="F624" s="85" t="s">
        <v>3</v>
      </c>
      <c r="G624" s="85">
        <v>1702639</v>
      </c>
      <c r="H624" s="89"/>
      <c r="I624" s="285" t="s">
        <v>3750</v>
      </c>
      <c r="J624" s="89"/>
      <c r="K624" s="89"/>
      <c r="L624" s="89"/>
      <c r="M624" s="89"/>
      <c r="N624" s="286">
        <v>0</v>
      </c>
      <c r="O624" s="286">
        <v>100</v>
      </c>
      <c r="P624" s="89" t="s">
        <v>674</v>
      </c>
    </row>
    <row r="625" spans="1:16" ht="51">
      <c r="A625" s="283">
        <v>46</v>
      </c>
      <c r="B625" s="89"/>
      <c r="C625" s="284" t="s">
        <v>50</v>
      </c>
      <c r="D625" s="84">
        <v>43476</v>
      </c>
      <c r="E625" s="85" t="s">
        <v>2070</v>
      </c>
      <c r="F625" s="85" t="s">
        <v>3</v>
      </c>
      <c r="G625" s="85">
        <v>1702644</v>
      </c>
      <c r="H625" s="89"/>
      <c r="I625" s="285" t="s">
        <v>3751</v>
      </c>
      <c r="J625" s="89"/>
      <c r="K625" s="89"/>
      <c r="L625" s="89"/>
      <c r="M625" s="89"/>
      <c r="N625" s="286">
        <v>0</v>
      </c>
      <c r="O625" s="286">
        <v>742</v>
      </c>
      <c r="P625" s="89" t="s">
        <v>674</v>
      </c>
    </row>
    <row r="626" spans="1:16" ht="51">
      <c r="A626" s="283" t="s">
        <v>567</v>
      </c>
      <c r="B626" s="89"/>
      <c r="C626" s="284" t="s">
        <v>617</v>
      </c>
      <c r="D626" s="84">
        <v>43476</v>
      </c>
      <c r="E626" s="85" t="s">
        <v>2071</v>
      </c>
      <c r="F626" s="85" t="s">
        <v>3</v>
      </c>
      <c r="G626" s="85">
        <v>1702648</v>
      </c>
      <c r="H626" s="89"/>
      <c r="I626" s="285" t="s">
        <v>3752</v>
      </c>
      <c r="J626" s="89"/>
      <c r="K626" s="89"/>
      <c r="L626" s="89"/>
      <c r="M626" s="89"/>
      <c r="N626" s="286">
        <v>0</v>
      </c>
      <c r="O626" s="286">
        <v>4558.63</v>
      </c>
      <c r="P626" s="89" t="s">
        <v>674</v>
      </c>
    </row>
    <row r="627" spans="1:16" ht="51">
      <c r="A627" s="283">
        <v>212</v>
      </c>
      <c r="B627" s="89"/>
      <c r="C627" s="284" t="s">
        <v>102</v>
      </c>
      <c r="D627" s="84">
        <v>43476</v>
      </c>
      <c r="E627" s="85" t="s">
        <v>2072</v>
      </c>
      <c r="F627" s="85" t="s">
        <v>3</v>
      </c>
      <c r="G627" s="85">
        <v>1702671</v>
      </c>
      <c r="H627" s="89"/>
      <c r="I627" s="285" t="s">
        <v>3753</v>
      </c>
      <c r="J627" s="89"/>
      <c r="K627" s="89"/>
      <c r="L627" s="89"/>
      <c r="M627" s="89"/>
      <c r="N627" s="286">
        <v>0</v>
      </c>
      <c r="O627" s="286">
        <v>1100</v>
      </c>
      <c r="P627" s="89" t="s">
        <v>674</v>
      </c>
    </row>
    <row r="628" spans="1:16" ht="51">
      <c r="A628" s="283">
        <v>212</v>
      </c>
      <c r="B628" s="89"/>
      <c r="C628" s="284" t="s">
        <v>102</v>
      </c>
      <c r="D628" s="84">
        <v>43476</v>
      </c>
      <c r="E628" s="85" t="s">
        <v>2073</v>
      </c>
      <c r="F628" s="85" t="s">
        <v>3</v>
      </c>
      <c r="G628" s="85">
        <v>1702672</v>
      </c>
      <c r="H628" s="89"/>
      <c r="I628" s="285" t="s">
        <v>3754</v>
      </c>
      <c r="J628" s="89"/>
      <c r="K628" s="89"/>
      <c r="L628" s="89"/>
      <c r="M628" s="89"/>
      <c r="N628" s="286">
        <v>0</v>
      </c>
      <c r="O628" s="286">
        <v>770</v>
      </c>
      <c r="P628" s="89" t="s">
        <v>674</v>
      </c>
    </row>
    <row r="629" spans="1:16" ht="38.25">
      <c r="A629" s="283">
        <v>212</v>
      </c>
      <c r="B629" s="89"/>
      <c r="C629" s="284" t="s">
        <v>102</v>
      </c>
      <c r="D629" s="84">
        <v>43476</v>
      </c>
      <c r="E629" s="85" t="s">
        <v>2074</v>
      </c>
      <c r="F629" s="85" t="s">
        <v>3</v>
      </c>
      <c r="G629" s="85">
        <v>1702679</v>
      </c>
      <c r="H629" s="89"/>
      <c r="I629" s="285" t="s">
        <v>3755</v>
      </c>
      <c r="J629" s="89"/>
      <c r="K629" s="89"/>
      <c r="L629" s="89"/>
      <c r="M629" s="89"/>
      <c r="N629" s="286">
        <v>0</v>
      </c>
      <c r="O629" s="286">
        <v>78</v>
      </c>
      <c r="P629" s="89" t="s">
        <v>674</v>
      </c>
    </row>
    <row r="630" spans="1:16" ht="38.25">
      <c r="A630" s="283">
        <v>212</v>
      </c>
      <c r="B630" s="89"/>
      <c r="C630" s="284" t="s">
        <v>102</v>
      </c>
      <c r="D630" s="84">
        <v>43476</v>
      </c>
      <c r="E630" s="85" t="s">
        <v>2075</v>
      </c>
      <c r="F630" s="85" t="s">
        <v>3</v>
      </c>
      <c r="G630" s="85">
        <v>1702681</v>
      </c>
      <c r="H630" s="89"/>
      <c r="I630" s="285" t="s">
        <v>3756</v>
      </c>
      <c r="J630" s="89"/>
      <c r="K630" s="89"/>
      <c r="L630" s="89"/>
      <c r="M630" s="89"/>
      <c r="N630" s="286">
        <v>0</v>
      </c>
      <c r="O630" s="286">
        <v>78</v>
      </c>
      <c r="P630" s="89" t="s">
        <v>674</v>
      </c>
    </row>
    <row r="631" spans="1:16" ht="38.25">
      <c r="A631" s="283">
        <v>212</v>
      </c>
      <c r="B631" s="89"/>
      <c r="C631" s="284" t="s">
        <v>102</v>
      </c>
      <c r="D631" s="84">
        <v>43476</v>
      </c>
      <c r="E631" s="85" t="s">
        <v>2076</v>
      </c>
      <c r="F631" s="85" t="s">
        <v>3</v>
      </c>
      <c r="G631" s="85">
        <v>1702682</v>
      </c>
      <c r="H631" s="89"/>
      <c r="I631" s="285" t="s">
        <v>3757</v>
      </c>
      <c r="J631" s="89"/>
      <c r="K631" s="89"/>
      <c r="L631" s="89"/>
      <c r="M631" s="89"/>
      <c r="N631" s="286">
        <v>0</v>
      </c>
      <c r="O631" s="286">
        <v>78</v>
      </c>
      <c r="P631" s="89" t="s">
        <v>674</v>
      </c>
    </row>
    <row r="632" spans="1:16" ht="51">
      <c r="A632" s="283">
        <v>212</v>
      </c>
      <c r="B632" s="89"/>
      <c r="C632" s="284" t="s">
        <v>102</v>
      </c>
      <c r="D632" s="84">
        <v>43476</v>
      </c>
      <c r="E632" s="85" t="s">
        <v>2077</v>
      </c>
      <c r="F632" s="85" t="s">
        <v>3</v>
      </c>
      <c r="G632" s="85">
        <v>1702684</v>
      </c>
      <c r="H632" s="89"/>
      <c r="I632" s="285" t="s">
        <v>3758</v>
      </c>
      <c r="J632" s="89"/>
      <c r="K632" s="89"/>
      <c r="L632" s="89"/>
      <c r="M632" s="89"/>
      <c r="N632" s="286">
        <v>0</v>
      </c>
      <c r="O632" s="286">
        <v>78</v>
      </c>
      <c r="P632" s="89" t="s">
        <v>674</v>
      </c>
    </row>
    <row r="633" spans="1:16" ht="51">
      <c r="A633" s="283">
        <v>212</v>
      </c>
      <c r="B633" s="89"/>
      <c r="C633" s="284" t="s">
        <v>102</v>
      </c>
      <c r="D633" s="84">
        <v>43476</v>
      </c>
      <c r="E633" s="85" t="s">
        <v>2078</v>
      </c>
      <c r="F633" s="85" t="s">
        <v>3</v>
      </c>
      <c r="G633" s="85">
        <v>1702687</v>
      </c>
      <c r="H633" s="89"/>
      <c r="I633" s="285" t="s">
        <v>3759</v>
      </c>
      <c r="J633" s="89"/>
      <c r="K633" s="89"/>
      <c r="L633" s="89"/>
      <c r="M633" s="89"/>
      <c r="N633" s="286">
        <v>0</v>
      </c>
      <c r="O633" s="286">
        <v>78</v>
      </c>
      <c r="P633" s="89" t="s">
        <v>674</v>
      </c>
    </row>
    <row r="634" spans="1:16" ht="51">
      <c r="A634" s="283" t="s">
        <v>567</v>
      </c>
      <c r="B634" s="89"/>
      <c r="C634" s="284" t="s">
        <v>617</v>
      </c>
      <c r="D634" s="84">
        <v>43476</v>
      </c>
      <c r="E634" s="85" t="s">
        <v>2079</v>
      </c>
      <c r="F634" s="85" t="s">
        <v>3</v>
      </c>
      <c r="G634" s="85">
        <v>1702689</v>
      </c>
      <c r="H634" s="89"/>
      <c r="I634" s="285" t="s">
        <v>3760</v>
      </c>
      <c r="J634" s="89"/>
      <c r="K634" s="89"/>
      <c r="L634" s="89"/>
      <c r="M634" s="89"/>
      <c r="N634" s="286">
        <v>0</v>
      </c>
      <c r="O634" s="286">
        <v>558</v>
      </c>
      <c r="P634" s="89" t="s">
        <v>674</v>
      </c>
    </row>
    <row r="635" spans="1:16" ht="51">
      <c r="A635" s="283">
        <v>592</v>
      </c>
      <c r="B635" s="89"/>
      <c r="C635" s="284" t="s">
        <v>649</v>
      </c>
      <c r="D635" s="84">
        <v>43476</v>
      </c>
      <c r="E635" s="85" t="s">
        <v>2080</v>
      </c>
      <c r="F635" s="85" t="s">
        <v>3</v>
      </c>
      <c r="G635" s="85">
        <v>1702723</v>
      </c>
      <c r="H635" s="89"/>
      <c r="I635" s="285" t="s">
        <v>3761</v>
      </c>
      <c r="J635" s="89"/>
      <c r="K635" s="89"/>
      <c r="L635" s="89"/>
      <c r="M635" s="89"/>
      <c r="N635" s="286">
        <v>0</v>
      </c>
      <c r="O635" s="286">
        <v>232.77</v>
      </c>
      <c r="P635" s="89" t="s">
        <v>674</v>
      </c>
    </row>
    <row r="636" spans="1:16" ht="51">
      <c r="A636" s="283">
        <v>46</v>
      </c>
      <c r="B636" s="89"/>
      <c r="C636" s="284" t="s">
        <v>50</v>
      </c>
      <c r="D636" s="84">
        <v>43476</v>
      </c>
      <c r="E636" s="85" t="s">
        <v>2081</v>
      </c>
      <c r="F636" s="85" t="s">
        <v>3</v>
      </c>
      <c r="G636" s="85">
        <v>1702737</v>
      </c>
      <c r="H636" s="89"/>
      <c r="I636" s="285" t="s">
        <v>3762</v>
      </c>
      <c r="J636" s="89"/>
      <c r="K636" s="89"/>
      <c r="L636" s="89"/>
      <c r="M636" s="89"/>
      <c r="N636" s="286">
        <v>0</v>
      </c>
      <c r="O636" s="286">
        <v>1413</v>
      </c>
      <c r="P636" s="89" t="s">
        <v>674</v>
      </c>
    </row>
    <row r="637" spans="1:16" ht="63.75">
      <c r="A637" s="283">
        <v>15</v>
      </c>
      <c r="B637" s="89"/>
      <c r="C637" s="284" t="s">
        <v>44</v>
      </c>
      <c r="D637" s="84">
        <v>43476</v>
      </c>
      <c r="E637" s="85" t="s">
        <v>2082</v>
      </c>
      <c r="F637" s="85" t="s">
        <v>3</v>
      </c>
      <c r="G637" s="85">
        <v>1702388</v>
      </c>
      <c r="H637" s="89"/>
      <c r="I637" s="285" t="s">
        <v>3763</v>
      </c>
      <c r="J637" s="89"/>
      <c r="K637" s="89"/>
      <c r="L637" s="89"/>
      <c r="M637" s="89"/>
      <c r="N637" s="286">
        <v>0</v>
      </c>
      <c r="O637" s="286">
        <v>138127.47</v>
      </c>
      <c r="P637" s="89" t="s">
        <v>674</v>
      </c>
    </row>
    <row r="638" spans="1:16" ht="51">
      <c r="A638" s="283">
        <v>52</v>
      </c>
      <c r="B638" s="89"/>
      <c r="C638" s="284" t="s">
        <v>53</v>
      </c>
      <c r="D638" s="84">
        <v>43476</v>
      </c>
      <c r="E638" s="85" t="s">
        <v>2083</v>
      </c>
      <c r="F638" s="85" t="s">
        <v>3</v>
      </c>
      <c r="G638" s="85">
        <v>1702394</v>
      </c>
      <c r="H638" s="89"/>
      <c r="I638" s="285" t="s">
        <v>3764</v>
      </c>
      <c r="J638" s="89"/>
      <c r="K638" s="89"/>
      <c r="L638" s="89"/>
      <c r="M638" s="89"/>
      <c r="N638" s="286">
        <v>0</v>
      </c>
      <c r="O638" s="286">
        <v>45000</v>
      </c>
      <c r="P638" s="89" t="s">
        <v>674</v>
      </c>
    </row>
    <row r="639" spans="1:16" ht="63.75">
      <c r="A639" s="283">
        <v>660</v>
      </c>
      <c r="B639" s="89"/>
      <c r="C639" s="284" t="s">
        <v>190</v>
      </c>
      <c r="D639" s="84">
        <v>43476</v>
      </c>
      <c r="E639" s="85" t="s">
        <v>2084</v>
      </c>
      <c r="F639" s="85" t="s">
        <v>3</v>
      </c>
      <c r="G639" s="85">
        <v>1702418</v>
      </c>
      <c r="H639" s="89"/>
      <c r="I639" s="285" t="s">
        <v>3765</v>
      </c>
      <c r="J639" s="89"/>
      <c r="K639" s="89"/>
      <c r="L639" s="89"/>
      <c r="M639" s="89"/>
      <c r="N639" s="286">
        <v>0</v>
      </c>
      <c r="O639" s="286">
        <v>405</v>
      </c>
      <c r="P639" s="89" t="s">
        <v>674</v>
      </c>
    </row>
    <row r="640" spans="1:16" ht="63.75">
      <c r="A640" s="283">
        <v>660</v>
      </c>
      <c r="B640" s="89"/>
      <c r="C640" s="284" t="s">
        <v>190</v>
      </c>
      <c r="D640" s="84">
        <v>43476</v>
      </c>
      <c r="E640" s="85" t="s">
        <v>2085</v>
      </c>
      <c r="F640" s="85" t="s">
        <v>3</v>
      </c>
      <c r="G640" s="85">
        <v>1702422</v>
      </c>
      <c r="H640" s="89"/>
      <c r="I640" s="285" t="s">
        <v>3766</v>
      </c>
      <c r="J640" s="89"/>
      <c r="K640" s="89"/>
      <c r="L640" s="89"/>
      <c r="M640" s="89"/>
      <c r="N640" s="286">
        <v>0</v>
      </c>
      <c r="O640" s="286">
        <v>360</v>
      </c>
      <c r="P640" s="89" t="s">
        <v>674</v>
      </c>
    </row>
    <row r="641" spans="1:16" ht="63.75">
      <c r="A641" s="283">
        <v>660</v>
      </c>
      <c r="B641" s="89"/>
      <c r="C641" s="284" t="s">
        <v>190</v>
      </c>
      <c r="D641" s="84">
        <v>43476</v>
      </c>
      <c r="E641" s="85" t="s">
        <v>2086</v>
      </c>
      <c r="F641" s="85" t="s">
        <v>3</v>
      </c>
      <c r="G641" s="85">
        <v>1702425</v>
      </c>
      <c r="H641" s="89"/>
      <c r="I641" s="285" t="s">
        <v>3767</v>
      </c>
      <c r="J641" s="89"/>
      <c r="K641" s="89"/>
      <c r="L641" s="89"/>
      <c r="M641" s="89"/>
      <c r="N641" s="286">
        <v>0</v>
      </c>
      <c r="O641" s="286">
        <v>102.60000000000001</v>
      </c>
      <c r="P641" s="89" t="s">
        <v>674</v>
      </c>
    </row>
    <row r="642" spans="1:16" ht="63.75">
      <c r="A642" s="283">
        <v>660</v>
      </c>
      <c r="B642" s="89"/>
      <c r="C642" s="284" t="s">
        <v>190</v>
      </c>
      <c r="D642" s="84">
        <v>43476</v>
      </c>
      <c r="E642" s="85" t="s">
        <v>2087</v>
      </c>
      <c r="F642" s="85" t="s">
        <v>3</v>
      </c>
      <c r="G642" s="85">
        <v>1702428</v>
      </c>
      <c r="H642" s="89"/>
      <c r="I642" s="285" t="s">
        <v>3768</v>
      </c>
      <c r="J642" s="89"/>
      <c r="K642" s="89"/>
      <c r="L642" s="89"/>
      <c r="M642" s="89"/>
      <c r="N642" s="286">
        <v>0</v>
      </c>
      <c r="O642" s="286">
        <v>92</v>
      </c>
      <c r="P642" s="89" t="s">
        <v>674</v>
      </c>
    </row>
    <row r="643" spans="1:16" ht="63.75">
      <c r="A643" s="283">
        <v>683</v>
      </c>
      <c r="B643" s="89"/>
      <c r="C643" s="284" t="s">
        <v>1391</v>
      </c>
      <c r="D643" s="84">
        <v>43476</v>
      </c>
      <c r="E643" s="85" t="s">
        <v>2088</v>
      </c>
      <c r="F643" s="85" t="s">
        <v>3</v>
      </c>
      <c r="G643" s="85">
        <v>1702430</v>
      </c>
      <c r="H643" s="89"/>
      <c r="I643" s="285" t="s">
        <v>3769</v>
      </c>
      <c r="J643" s="89"/>
      <c r="K643" s="89"/>
      <c r="L643" s="89"/>
      <c r="M643" s="89"/>
      <c r="N643" s="286">
        <v>0</v>
      </c>
      <c r="O643" s="286">
        <v>1222</v>
      </c>
      <c r="P643" s="89" t="s">
        <v>674</v>
      </c>
    </row>
    <row r="644" spans="1:16" ht="63.75">
      <c r="A644" s="283">
        <v>660</v>
      </c>
      <c r="B644" s="89"/>
      <c r="C644" s="284" t="s">
        <v>190</v>
      </c>
      <c r="D644" s="84">
        <v>43476</v>
      </c>
      <c r="E644" s="85" t="s">
        <v>2089</v>
      </c>
      <c r="F644" s="85" t="s">
        <v>3</v>
      </c>
      <c r="G644" s="85">
        <v>1702432</v>
      </c>
      <c r="H644" s="89"/>
      <c r="I644" s="285" t="s">
        <v>3770</v>
      </c>
      <c r="J644" s="89"/>
      <c r="K644" s="89"/>
      <c r="L644" s="89"/>
      <c r="M644" s="89"/>
      <c r="N644" s="286">
        <v>0</v>
      </c>
      <c r="O644" s="286">
        <v>405</v>
      </c>
      <c r="P644" s="89" t="s">
        <v>674</v>
      </c>
    </row>
    <row r="645" spans="1:16" ht="51">
      <c r="A645" s="283">
        <v>46</v>
      </c>
      <c r="B645" s="89"/>
      <c r="C645" s="284" t="s">
        <v>50</v>
      </c>
      <c r="D645" s="84">
        <v>43476</v>
      </c>
      <c r="E645" s="85" t="s">
        <v>2090</v>
      </c>
      <c r="F645" s="85" t="s">
        <v>3</v>
      </c>
      <c r="G645" s="85">
        <v>1702433</v>
      </c>
      <c r="H645" s="89"/>
      <c r="I645" s="285" t="s">
        <v>3771</v>
      </c>
      <c r="J645" s="89"/>
      <c r="K645" s="89"/>
      <c r="L645" s="89"/>
      <c r="M645" s="89"/>
      <c r="N645" s="286">
        <v>0</v>
      </c>
      <c r="O645" s="286">
        <v>383895.54</v>
      </c>
      <c r="P645" s="89" t="s">
        <v>674</v>
      </c>
    </row>
    <row r="646" spans="1:16" ht="63.75">
      <c r="A646" s="283">
        <v>660</v>
      </c>
      <c r="B646" s="89"/>
      <c r="C646" s="284" t="s">
        <v>190</v>
      </c>
      <c r="D646" s="84">
        <v>43476</v>
      </c>
      <c r="E646" s="85" t="s">
        <v>2091</v>
      </c>
      <c r="F646" s="85" t="s">
        <v>3</v>
      </c>
      <c r="G646" s="85">
        <v>1702434</v>
      </c>
      <c r="H646" s="89"/>
      <c r="I646" s="285" t="s">
        <v>3772</v>
      </c>
      <c r="J646" s="89"/>
      <c r="K646" s="89"/>
      <c r="L646" s="89"/>
      <c r="M646" s="89"/>
      <c r="N646" s="286">
        <v>0</v>
      </c>
      <c r="O646" s="286">
        <v>405</v>
      </c>
      <c r="P646" s="89" t="s">
        <v>674</v>
      </c>
    </row>
    <row r="647" spans="1:16" ht="51">
      <c r="A647" s="283">
        <v>46</v>
      </c>
      <c r="B647" s="89"/>
      <c r="C647" s="284" t="s">
        <v>50</v>
      </c>
      <c r="D647" s="84">
        <v>43476</v>
      </c>
      <c r="E647" s="85" t="s">
        <v>2092</v>
      </c>
      <c r="F647" s="85" t="s">
        <v>3</v>
      </c>
      <c r="G647" s="85">
        <v>1702437</v>
      </c>
      <c r="H647" s="89"/>
      <c r="I647" s="285" t="s">
        <v>3773</v>
      </c>
      <c r="J647" s="89"/>
      <c r="K647" s="89"/>
      <c r="L647" s="89"/>
      <c r="M647" s="89"/>
      <c r="N647" s="286">
        <v>0</v>
      </c>
      <c r="O647" s="286">
        <v>331809.65000000002</v>
      </c>
      <c r="P647" s="89" t="s">
        <v>674</v>
      </c>
    </row>
    <row r="648" spans="1:16" ht="51">
      <c r="A648" s="283">
        <v>46</v>
      </c>
      <c r="B648" s="89"/>
      <c r="C648" s="284" t="s">
        <v>50</v>
      </c>
      <c r="D648" s="84">
        <v>43476</v>
      </c>
      <c r="E648" s="85" t="s">
        <v>2093</v>
      </c>
      <c r="F648" s="85" t="s">
        <v>3</v>
      </c>
      <c r="G648" s="85">
        <v>1702438</v>
      </c>
      <c r="H648" s="89"/>
      <c r="I648" s="285" t="s">
        <v>3774</v>
      </c>
      <c r="J648" s="89"/>
      <c r="K648" s="89"/>
      <c r="L648" s="89"/>
      <c r="M648" s="89"/>
      <c r="N648" s="286">
        <v>0</v>
      </c>
      <c r="O648" s="286">
        <v>277403.26</v>
      </c>
      <c r="P648" s="89" t="s">
        <v>674</v>
      </c>
    </row>
    <row r="649" spans="1:16" ht="51">
      <c r="A649" s="283" t="s">
        <v>567</v>
      </c>
      <c r="B649" s="89"/>
      <c r="C649" s="284" t="s">
        <v>617</v>
      </c>
      <c r="D649" s="84">
        <v>43476</v>
      </c>
      <c r="E649" s="85" t="s">
        <v>2094</v>
      </c>
      <c r="F649" s="85" t="s">
        <v>3</v>
      </c>
      <c r="G649" s="85">
        <v>1702446</v>
      </c>
      <c r="H649" s="89"/>
      <c r="I649" s="285" t="s">
        <v>3775</v>
      </c>
      <c r="J649" s="89"/>
      <c r="K649" s="89"/>
      <c r="L649" s="89"/>
      <c r="M649" s="89"/>
      <c r="N649" s="286">
        <v>0</v>
      </c>
      <c r="O649" s="286">
        <v>5259.34</v>
      </c>
      <c r="P649" s="89" t="s">
        <v>674</v>
      </c>
    </row>
    <row r="650" spans="1:16" ht="51">
      <c r="A650" s="283">
        <v>86</v>
      </c>
      <c r="B650" s="89"/>
      <c r="C650" s="284" t="s">
        <v>58</v>
      </c>
      <c r="D650" s="84">
        <v>43476</v>
      </c>
      <c r="E650" s="85" t="s">
        <v>2095</v>
      </c>
      <c r="F650" s="85" t="s">
        <v>3</v>
      </c>
      <c r="G650" s="85">
        <v>1702454</v>
      </c>
      <c r="H650" s="89"/>
      <c r="I650" s="285" t="s">
        <v>3776</v>
      </c>
      <c r="J650" s="89"/>
      <c r="K650" s="89"/>
      <c r="L650" s="89"/>
      <c r="M650" s="89"/>
      <c r="N650" s="286">
        <v>0</v>
      </c>
      <c r="O650" s="286">
        <v>60000</v>
      </c>
      <c r="P650" s="89" t="s">
        <v>674</v>
      </c>
    </row>
    <row r="651" spans="1:16" ht="51">
      <c r="A651" s="283">
        <v>86</v>
      </c>
      <c r="B651" s="89"/>
      <c r="C651" s="284" t="s">
        <v>58</v>
      </c>
      <c r="D651" s="84">
        <v>43476</v>
      </c>
      <c r="E651" s="85" t="s">
        <v>2096</v>
      </c>
      <c r="F651" s="85" t="s">
        <v>3</v>
      </c>
      <c r="G651" s="85">
        <v>1702455</v>
      </c>
      <c r="H651" s="89"/>
      <c r="I651" s="285" t="s">
        <v>3777</v>
      </c>
      <c r="J651" s="89"/>
      <c r="K651" s="89"/>
      <c r="L651" s="89"/>
      <c r="M651" s="89"/>
      <c r="N651" s="286">
        <v>0</v>
      </c>
      <c r="O651" s="286">
        <v>48168</v>
      </c>
      <c r="P651" s="89" t="s">
        <v>674</v>
      </c>
    </row>
    <row r="652" spans="1:16" ht="38.25">
      <c r="A652" s="283" t="s">
        <v>567</v>
      </c>
      <c r="B652" s="89"/>
      <c r="C652" s="284" t="s">
        <v>617</v>
      </c>
      <c r="D652" s="84">
        <v>43476</v>
      </c>
      <c r="E652" s="85" t="s">
        <v>2097</v>
      </c>
      <c r="F652" s="85" t="s">
        <v>3</v>
      </c>
      <c r="G652" s="85">
        <v>1702471</v>
      </c>
      <c r="H652" s="89"/>
      <c r="I652" s="285" t="s">
        <v>3778</v>
      </c>
      <c r="J652" s="89"/>
      <c r="K652" s="89"/>
      <c r="L652" s="89"/>
      <c r="M652" s="89"/>
      <c r="N652" s="286">
        <v>0</v>
      </c>
      <c r="O652" s="286">
        <v>2420</v>
      </c>
      <c r="P652" s="89" t="s">
        <v>674</v>
      </c>
    </row>
    <row r="653" spans="1:16" ht="51">
      <c r="A653" s="283" t="s">
        <v>567</v>
      </c>
      <c r="B653" s="89"/>
      <c r="C653" s="284" t="s">
        <v>617</v>
      </c>
      <c r="D653" s="84">
        <v>43476</v>
      </c>
      <c r="E653" s="85" t="s">
        <v>2098</v>
      </c>
      <c r="F653" s="85" t="s">
        <v>3</v>
      </c>
      <c r="G653" s="85">
        <v>1702462</v>
      </c>
      <c r="H653" s="89"/>
      <c r="I653" s="285" t="s">
        <v>3779</v>
      </c>
      <c r="J653" s="89"/>
      <c r="K653" s="89"/>
      <c r="L653" s="89"/>
      <c r="M653" s="89"/>
      <c r="N653" s="286">
        <v>0</v>
      </c>
      <c r="O653" s="286">
        <v>310.48</v>
      </c>
      <c r="P653" s="89" t="s">
        <v>674</v>
      </c>
    </row>
    <row r="654" spans="1:16" ht="51">
      <c r="A654" s="283" t="s">
        <v>567</v>
      </c>
      <c r="B654" s="89"/>
      <c r="C654" s="284" t="s">
        <v>617</v>
      </c>
      <c r="D654" s="84">
        <v>43476</v>
      </c>
      <c r="E654" s="85" t="s">
        <v>2099</v>
      </c>
      <c r="F654" s="85" t="s">
        <v>3</v>
      </c>
      <c r="G654" s="85">
        <v>1702460</v>
      </c>
      <c r="H654" s="89"/>
      <c r="I654" s="285" t="s">
        <v>3780</v>
      </c>
      <c r="J654" s="89"/>
      <c r="K654" s="89"/>
      <c r="L654" s="89"/>
      <c r="M654" s="89"/>
      <c r="N654" s="286">
        <v>0</v>
      </c>
      <c r="O654" s="286">
        <v>1417.88</v>
      </c>
      <c r="P654" s="89" t="s">
        <v>674</v>
      </c>
    </row>
    <row r="655" spans="1:16" ht="38.25">
      <c r="A655" s="283" t="s">
        <v>567</v>
      </c>
      <c r="B655" s="89"/>
      <c r="C655" s="284" t="s">
        <v>617</v>
      </c>
      <c r="D655" s="84">
        <v>43476</v>
      </c>
      <c r="E655" s="85" t="s">
        <v>2100</v>
      </c>
      <c r="F655" s="85" t="s">
        <v>3</v>
      </c>
      <c r="G655" s="85">
        <v>1702442</v>
      </c>
      <c r="H655" s="89"/>
      <c r="I655" s="285" t="s">
        <v>3781</v>
      </c>
      <c r="J655" s="89"/>
      <c r="K655" s="89"/>
      <c r="L655" s="89"/>
      <c r="M655" s="89"/>
      <c r="N655" s="286">
        <v>0</v>
      </c>
      <c r="O655" s="286">
        <v>240.24</v>
      </c>
      <c r="P655" s="89" t="s">
        <v>674</v>
      </c>
    </row>
    <row r="656" spans="1:16" ht="38.25">
      <c r="A656" s="283" t="s">
        <v>567</v>
      </c>
      <c r="B656" s="89"/>
      <c r="C656" s="284" t="s">
        <v>617</v>
      </c>
      <c r="D656" s="84">
        <v>43476</v>
      </c>
      <c r="E656" s="85" t="s">
        <v>2101</v>
      </c>
      <c r="F656" s="85" t="s">
        <v>3</v>
      </c>
      <c r="G656" s="85">
        <v>1702441</v>
      </c>
      <c r="H656" s="89"/>
      <c r="I656" s="285" t="s">
        <v>3782</v>
      </c>
      <c r="J656" s="89"/>
      <c r="K656" s="89"/>
      <c r="L656" s="89"/>
      <c r="M656" s="89"/>
      <c r="N656" s="286">
        <v>0</v>
      </c>
      <c r="O656" s="286">
        <v>131.80000000000001</v>
      </c>
      <c r="P656" s="89" t="s">
        <v>674</v>
      </c>
    </row>
    <row r="657" spans="1:16" ht="63.75">
      <c r="A657" s="283">
        <v>223</v>
      </c>
      <c r="B657" s="89"/>
      <c r="C657" s="284" t="s">
        <v>106</v>
      </c>
      <c r="D657" s="84">
        <v>43476</v>
      </c>
      <c r="E657" s="85" t="s">
        <v>2102</v>
      </c>
      <c r="F657" s="85" t="s">
        <v>3</v>
      </c>
      <c r="G657" s="85">
        <v>1702439</v>
      </c>
      <c r="H657" s="89"/>
      <c r="I657" s="285" t="s">
        <v>3783</v>
      </c>
      <c r="J657" s="89"/>
      <c r="K657" s="89"/>
      <c r="L657" s="89"/>
      <c r="M657" s="89"/>
      <c r="N657" s="286">
        <v>0</v>
      </c>
      <c r="O657" s="286">
        <v>11</v>
      </c>
      <c r="P657" s="89" t="s">
        <v>674</v>
      </c>
    </row>
    <row r="658" spans="1:16" ht="38.25">
      <c r="A658" s="283" t="s">
        <v>567</v>
      </c>
      <c r="B658" s="89"/>
      <c r="C658" s="284" t="s">
        <v>617</v>
      </c>
      <c r="D658" s="84">
        <v>43476</v>
      </c>
      <c r="E658" s="85" t="s">
        <v>2103</v>
      </c>
      <c r="F658" s="85" t="s">
        <v>3</v>
      </c>
      <c r="G658" s="85">
        <v>1702419</v>
      </c>
      <c r="H658" s="89"/>
      <c r="I658" s="285" t="s">
        <v>3784</v>
      </c>
      <c r="J658" s="89"/>
      <c r="K658" s="89"/>
      <c r="L658" s="89"/>
      <c r="M658" s="89"/>
      <c r="N658" s="286">
        <v>0</v>
      </c>
      <c r="O658" s="286">
        <v>3750.29</v>
      </c>
      <c r="P658" s="89" t="s">
        <v>674</v>
      </c>
    </row>
    <row r="659" spans="1:16" ht="51">
      <c r="A659" s="283">
        <v>287</v>
      </c>
      <c r="B659" s="89"/>
      <c r="C659" s="284" t="s">
        <v>128</v>
      </c>
      <c r="D659" s="84">
        <v>43476</v>
      </c>
      <c r="E659" s="85" t="s">
        <v>2104</v>
      </c>
      <c r="F659" s="85" t="s">
        <v>3</v>
      </c>
      <c r="G659" s="85">
        <v>1702416</v>
      </c>
      <c r="H659" s="89"/>
      <c r="I659" s="285" t="s">
        <v>3785</v>
      </c>
      <c r="J659" s="89"/>
      <c r="K659" s="89"/>
      <c r="L659" s="89"/>
      <c r="M659" s="89"/>
      <c r="N659" s="286">
        <v>0</v>
      </c>
      <c r="O659" s="286">
        <v>351.28000000000003</v>
      </c>
      <c r="P659" s="89" t="s">
        <v>674</v>
      </c>
    </row>
    <row r="660" spans="1:16" ht="51">
      <c r="A660" s="283">
        <v>46</v>
      </c>
      <c r="B660" s="89"/>
      <c r="C660" s="284" t="s">
        <v>50</v>
      </c>
      <c r="D660" s="84">
        <v>43476</v>
      </c>
      <c r="E660" s="85" t="s">
        <v>2105</v>
      </c>
      <c r="F660" s="85" t="s">
        <v>3</v>
      </c>
      <c r="G660" s="85">
        <v>1702410</v>
      </c>
      <c r="H660" s="89"/>
      <c r="I660" s="285" t="s">
        <v>3786</v>
      </c>
      <c r="J660" s="89"/>
      <c r="K660" s="89"/>
      <c r="L660" s="89"/>
      <c r="M660" s="89"/>
      <c r="N660" s="286">
        <v>0</v>
      </c>
      <c r="O660" s="286">
        <v>160</v>
      </c>
      <c r="P660" s="89" t="s">
        <v>674</v>
      </c>
    </row>
    <row r="661" spans="1:16" ht="38.25">
      <c r="A661" s="283" t="s">
        <v>567</v>
      </c>
      <c r="B661" s="89"/>
      <c r="C661" s="284" t="s">
        <v>617</v>
      </c>
      <c r="D661" s="84">
        <v>43476</v>
      </c>
      <c r="E661" s="85" t="s">
        <v>2106</v>
      </c>
      <c r="F661" s="85" t="s">
        <v>3</v>
      </c>
      <c r="G661" s="85">
        <v>1702407</v>
      </c>
      <c r="H661" s="89"/>
      <c r="I661" s="285" t="s">
        <v>3787</v>
      </c>
      <c r="J661" s="89"/>
      <c r="K661" s="89"/>
      <c r="L661" s="89"/>
      <c r="M661" s="89"/>
      <c r="N661" s="286">
        <v>0</v>
      </c>
      <c r="O661" s="286">
        <v>220</v>
      </c>
      <c r="P661" s="89" t="s">
        <v>674</v>
      </c>
    </row>
    <row r="662" spans="1:16" ht="51">
      <c r="A662" s="283" t="s">
        <v>567</v>
      </c>
      <c r="B662" s="89"/>
      <c r="C662" s="284" t="s">
        <v>617</v>
      </c>
      <c r="D662" s="84">
        <v>43476</v>
      </c>
      <c r="E662" s="85" t="s">
        <v>2107</v>
      </c>
      <c r="F662" s="85" t="s">
        <v>3</v>
      </c>
      <c r="G662" s="85">
        <v>1702395</v>
      </c>
      <c r="H662" s="89"/>
      <c r="I662" s="285" t="s">
        <v>3788</v>
      </c>
      <c r="J662" s="89"/>
      <c r="K662" s="89"/>
      <c r="L662" s="89"/>
      <c r="M662" s="89"/>
      <c r="N662" s="286">
        <v>0</v>
      </c>
      <c r="O662" s="286">
        <v>144.4</v>
      </c>
      <c r="P662" s="89" t="s">
        <v>674</v>
      </c>
    </row>
    <row r="663" spans="1:16" ht="51">
      <c r="A663" s="283">
        <v>47</v>
      </c>
      <c r="B663" s="89"/>
      <c r="C663" s="284" t="s">
        <v>51</v>
      </c>
      <c r="D663" s="84">
        <v>43476</v>
      </c>
      <c r="E663" s="85" t="s">
        <v>2108</v>
      </c>
      <c r="F663" s="85" t="s">
        <v>3</v>
      </c>
      <c r="G663" s="85">
        <v>1702492</v>
      </c>
      <c r="H663" s="89"/>
      <c r="I663" s="285" t="s">
        <v>3789</v>
      </c>
      <c r="J663" s="89"/>
      <c r="K663" s="89"/>
      <c r="L663" s="89"/>
      <c r="M663" s="89"/>
      <c r="N663" s="286">
        <v>0</v>
      </c>
      <c r="O663" s="286">
        <v>29946.73</v>
      </c>
      <c r="P663" s="89" t="s">
        <v>674</v>
      </c>
    </row>
    <row r="664" spans="1:16" ht="51">
      <c r="A664" s="283">
        <v>47</v>
      </c>
      <c r="B664" s="89"/>
      <c r="C664" s="284" t="s">
        <v>51</v>
      </c>
      <c r="D664" s="84">
        <v>43476</v>
      </c>
      <c r="E664" s="85" t="s">
        <v>2109</v>
      </c>
      <c r="F664" s="85" t="s">
        <v>3</v>
      </c>
      <c r="G664" s="85">
        <v>1702491</v>
      </c>
      <c r="H664" s="89"/>
      <c r="I664" s="285" t="s">
        <v>3790</v>
      </c>
      <c r="J664" s="89"/>
      <c r="K664" s="89"/>
      <c r="L664" s="89"/>
      <c r="M664" s="89"/>
      <c r="N664" s="286">
        <v>0</v>
      </c>
      <c r="O664" s="286">
        <v>140000</v>
      </c>
      <c r="P664" s="89" t="s">
        <v>674</v>
      </c>
    </row>
    <row r="665" spans="1:16" ht="51">
      <c r="A665" s="283">
        <v>47</v>
      </c>
      <c r="B665" s="89"/>
      <c r="C665" s="284" t="s">
        <v>51</v>
      </c>
      <c r="D665" s="84">
        <v>43476</v>
      </c>
      <c r="E665" s="85" t="s">
        <v>2110</v>
      </c>
      <c r="F665" s="85" t="s">
        <v>3</v>
      </c>
      <c r="G665" s="85">
        <v>1702490</v>
      </c>
      <c r="H665" s="89"/>
      <c r="I665" s="285" t="s">
        <v>3791</v>
      </c>
      <c r="J665" s="89"/>
      <c r="K665" s="89"/>
      <c r="L665" s="89"/>
      <c r="M665" s="89"/>
      <c r="N665" s="286">
        <v>0</v>
      </c>
      <c r="O665" s="286">
        <v>140000</v>
      </c>
      <c r="P665" s="89" t="s">
        <v>674</v>
      </c>
    </row>
    <row r="666" spans="1:16" ht="51">
      <c r="A666" s="283">
        <v>86</v>
      </c>
      <c r="B666" s="89"/>
      <c r="C666" s="284" t="s">
        <v>58</v>
      </c>
      <c r="D666" s="84">
        <v>43476</v>
      </c>
      <c r="E666" s="85" t="s">
        <v>2111</v>
      </c>
      <c r="F666" s="85" t="s">
        <v>3</v>
      </c>
      <c r="G666" s="85">
        <v>1702458</v>
      </c>
      <c r="H666" s="89"/>
      <c r="I666" s="285" t="s">
        <v>3792</v>
      </c>
      <c r="J666" s="89"/>
      <c r="K666" s="89"/>
      <c r="L666" s="89"/>
      <c r="M666" s="89"/>
      <c r="N666" s="286">
        <v>0</v>
      </c>
      <c r="O666" s="286">
        <v>180</v>
      </c>
      <c r="P666" s="89" t="s">
        <v>674</v>
      </c>
    </row>
    <row r="667" spans="1:16" ht="76.5">
      <c r="A667" s="283">
        <v>10</v>
      </c>
      <c r="B667" s="89"/>
      <c r="C667" s="284" t="s">
        <v>43</v>
      </c>
      <c r="D667" s="84">
        <v>43476</v>
      </c>
      <c r="E667" s="85" t="s">
        <v>2112</v>
      </c>
      <c r="F667" s="85" t="s">
        <v>15</v>
      </c>
      <c r="G667" s="85">
        <v>7066</v>
      </c>
      <c r="H667" s="89"/>
      <c r="I667" s="285" t="s">
        <v>3793</v>
      </c>
      <c r="J667" s="89"/>
      <c r="K667" s="89"/>
      <c r="L667" s="89"/>
      <c r="M667" s="89"/>
      <c r="N667" s="286">
        <v>22874.37</v>
      </c>
      <c r="O667" s="286">
        <v>0</v>
      </c>
      <c r="P667" s="89" t="s">
        <v>674</v>
      </c>
    </row>
    <row r="668" spans="1:16" ht="76.5">
      <c r="A668" s="283">
        <v>10</v>
      </c>
      <c r="B668" s="89"/>
      <c r="C668" s="284" t="s">
        <v>43</v>
      </c>
      <c r="D668" s="84">
        <v>43476</v>
      </c>
      <c r="E668" s="85" t="s">
        <v>2113</v>
      </c>
      <c r="F668" s="85" t="s">
        <v>6</v>
      </c>
      <c r="G668" s="85">
        <v>937182</v>
      </c>
      <c r="H668" s="89"/>
      <c r="I668" s="285" t="s">
        <v>3794</v>
      </c>
      <c r="J668" s="89"/>
      <c r="K668" s="89"/>
      <c r="L668" s="89"/>
      <c r="M668" s="89"/>
      <c r="N668" s="286">
        <v>0</v>
      </c>
      <c r="O668" s="286">
        <v>6878.52</v>
      </c>
      <c r="P668" s="89" t="s">
        <v>674</v>
      </c>
    </row>
    <row r="669" spans="1:16" ht="63.75">
      <c r="A669" s="283">
        <v>10</v>
      </c>
      <c r="B669" s="89"/>
      <c r="C669" s="284" t="s">
        <v>43</v>
      </c>
      <c r="D669" s="84">
        <v>43476</v>
      </c>
      <c r="E669" s="85" t="s">
        <v>2114</v>
      </c>
      <c r="F669" s="85" t="s">
        <v>6</v>
      </c>
      <c r="G669" s="85">
        <v>937184</v>
      </c>
      <c r="H669" s="89"/>
      <c r="I669" s="285" t="s">
        <v>3795</v>
      </c>
      <c r="J669" s="89"/>
      <c r="K669" s="89"/>
      <c r="L669" s="89"/>
      <c r="M669" s="89"/>
      <c r="N669" s="286">
        <v>0</v>
      </c>
      <c r="O669" s="286">
        <v>8974.8700000000008</v>
      </c>
      <c r="P669" s="89" t="s">
        <v>674</v>
      </c>
    </row>
    <row r="670" spans="1:16" ht="63.75">
      <c r="A670" s="283">
        <v>10</v>
      </c>
      <c r="B670" s="89"/>
      <c r="C670" s="284" t="s">
        <v>43</v>
      </c>
      <c r="D670" s="84">
        <v>43476</v>
      </c>
      <c r="E670" s="85" t="s">
        <v>2115</v>
      </c>
      <c r="F670" s="85" t="s">
        <v>6</v>
      </c>
      <c r="G670" s="85">
        <v>937186</v>
      </c>
      <c r="H670" s="89"/>
      <c r="I670" s="285" t="s">
        <v>3796</v>
      </c>
      <c r="J670" s="89"/>
      <c r="K670" s="89"/>
      <c r="L670" s="89"/>
      <c r="M670" s="89"/>
      <c r="N670" s="286">
        <v>0</v>
      </c>
      <c r="O670" s="286">
        <v>9926.42</v>
      </c>
      <c r="P670" s="89" t="s">
        <v>674</v>
      </c>
    </row>
    <row r="671" spans="1:16" ht="63.75">
      <c r="A671" s="283">
        <v>10</v>
      </c>
      <c r="B671" s="89"/>
      <c r="C671" s="284" t="s">
        <v>43</v>
      </c>
      <c r="D671" s="84">
        <v>43476</v>
      </c>
      <c r="E671" s="85" t="s">
        <v>2116</v>
      </c>
      <c r="F671" s="85" t="s">
        <v>15</v>
      </c>
      <c r="G671" s="85">
        <v>937185</v>
      </c>
      <c r="H671" s="89"/>
      <c r="I671" s="285" t="s">
        <v>3797</v>
      </c>
      <c r="J671" s="89"/>
      <c r="K671" s="89"/>
      <c r="L671" s="89"/>
      <c r="M671" s="89"/>
      <c r="N671" s="286">
        <v>50</v>
      </c>
      <c r="O671" s="286">
        <v>0</v>
      </c>
      <c r="P671" s="89" t="s">
        <v>674</v>
      </c>
    </row>
    <row r="672" spans="1:16" ht="76.5">
      <c r="A672" s="283">
        <v>10</v>
      </c>
      <c r="B672" s="89"/>
      <c r="C672" s="284" t="s">
        <v>43</v>
      </c>
      <c r="D672" s="84">
        <v>43476</v>
      </c>
      <c r="E672" s="85" t="s">
        <v>2117</v>
      </c>
      <c r="F672" s="85" t="s">
        <v>15</v>
      </c>
      <c r="G672" s="85">
        <v>937183</v>
      </c>
      <c r="H672" s="89"/>
      <c r="I672" s="285" t="s">
        <v>3798</v>
      </c>
      <c r="J672" s="89"/>
      <c r="K672" s="89"/>
      <c r="L672" s="89"/>
      <c r="M672" s="89"/>
      <c r="N672" s="286">
        <v>50</v>
      </c>
      <c r="O672" s="286">
        <v>0</v>
      </c>
      <c r="P672" s="89" t="s">
        <v>674</v>
      </c>
    </row>
    <row r="673" spans="1:16" ht="63.75">
      <c r="A673" s="283">
        <v>10</v>
      </c>
      <c r="B673" s="89"/>
      <c r="C673" s="284" t="s">
        <v>43</v>
      </c>
      <c r="D673" s="84">
        <v>43476</v>
      </c>
      <c r="E673" s="85" t="s">
        <v>2118</v>
      </c>
      <c r="F673" s="85" t="s">
        <v>15</v>
      </c>
      <c r="G673" s="85">
        <v>937187</v>
      </c>
      <c r="H673" s="89"/>
      <c r="I673" s="285" t="s">
        <v>3799</v>
      </c>
      <c r="J673" s="89"/>
      <c r="K673" s="89"/>
      <c r="L673" s="89"/>
      <c r="M673" s="89"/>
      <c r="N673" s="286">
        <v>50</v>
      </c>
      <c r="O673" s="286">
        <v>0</v>
      </c>
      <c r="P673" s="89" t="s">
        <v>674</v>
      </c>
    </row>
    <row r="674" spans="1:16" ht="51">
      <c r="A674" s="283" t="s">
        <v>561</v>
      </c>
      <c r="B674" s="89"/>
      <c r="C674" s="284" t="s">
        <v>771</v>
      </c>
      <c r="D674" s="84">
        <v>43476</v>
      </c>
      <c r="E674" s="85" t="s">
        <v>2119</v>
      </c>
      <c r="F674" s="85" t="s">
        <v>6</v>
      </c>
      <c r="G674" s="85">
        <v>1069637</v>
      </c>
      <c r="H674" s="89"/>
      <c r="I674" s="285" t="s">
        <v>3800</v>
      </c>
      <c r="J674" s="89"/>
      <c r="K674" s="89"/>
      <c r="L674" s="89"/>
      <c r="M674" s="89"/>
      <c r="N674" s="286">
        <v>0</v>
      </c>
      <c r="O674" s="286">
        <v>8500</v>
      </c>
      <c r="P674" s="89" t="s">
        <v>674</v>
      </c>
    </row>
    <row r="675" spans="1:16" ht="51">
      <c r="A675" s="283">
        <v>10</v>
      </c>
      <c r="B675" s="89"/>
      <c r="C675" s="284" t="s">
        <v>43</v>
      </c>
      <c r="D675" s="84">
        <v>43476</v>
      </c>
      <c r="E675" s="85" t="s">
        <v>2120</v>
      </c>
      <c r="F675" s="85" t="s">
        <v>6</v>
      </c>
      <c r="G675" s="85">
        <v>937490</v>
      </c>
      <c r="H675" s="89"/>
      <c r="I675" s="285" t="s">
        <v>3801</v>
      </c>
      <c r="J675" s="89"/>
      <c r="K675" s="89"/>
      <c r="L675" s="89"/>
      <c r="M675" s="89"/>
      <c r="N675" s="286">
        <v>0</v>
      </c>
      <c r="O675" s="286">
        <v>78306.899999999994</v>
      </c>
      <c r="P675" s="89" t="s">
        <v>674</v>
      </c>
    </row>
    <row r="676" spans="1:16" ht="63.75">
      <c r="A676" s="283">
        <v>10</v>
      </c>
      <c r="B676" s="89"/>
      <c r="C676" s="284" t="s">
        <v>43</v>
      </c>
      <c r="D676" s="84">
        <v>43476</v>
      </c>
      <c r="E676" s="85" t="s">
        <v>2121</v>
      </c>
      <c r="F676" s="85" t="s">
        <v>6</v>
      </c>
      <c r="G676" s="85">
        <v>937492</v>
      </c>
      <c r="H676" s="89"/>
      <c r="I676" s="285" t="s">
        <v>3802</v>
      </c>
      <c r="J676" s="89"/>
      <c r="K676" s="89"/>
      <c r="L676" s="89"/>
      <c r="M676" s="89"/>
      <c r="N676" s="286">
        <v>0</v>
      </c>
      <c r="O676" s="286">
        <v>142316.74</v>
      </c>
      <c r="P676" s="89" t="s">
        <v>674</v>
      </c>
    </row>
    <row r="677" spans="1:16" ht="51">
      <c r="A677" s="283">
        <v>10</v>
      </c>
      <c r="B677" s="89"/>
      <c r="C677" s="284" t="s">
        <v>43</v>
      </c>
      <c r="D677" s="84">
        <v>43476</v>
      </c>
      <c r="E677" s="85" t="s">
        <v>2122</v>
      </c>
      <c r="F677" s="85" t="s">
        <v>6</v>
      </c>
      <c r="G677" s="85">
        <v>937498</v>
      </c>
      <c r="H677" s="89"/>
      <c r="I677" s="285" t="s">
        <v>3803</v>
      </c>
      <c r="J677" s="89"/>
      <c r="K677" s="89"/>
      <c r="L677" s="89"/>
      <c r="M677" s="89"/>
      <c r="N677" s="286">
        <v>0</v>
      </c>
      <c r="O677" s="286">
        <v>14052.37</v>
      </c>
      <c r="P677" s="89" t="s">
        <v>674</v>
      </c>
    </row>
    <row r="678" spans="1:16" ht="76.5">
      <c r="A678" s="283">
        <v>10</v>
      </c>
      <c r="B678" s="89"/>
      <c r="C678" s="284" t="s">
        <v>43</v>
      </c>
      <c r="D678" s="84">
        <v>43476</v>
      </c>
      <c r="E678" s="85" t="s">
        <v>2123</v>
      </c>
      <c r="F678" s="85" t="s">
        <v>6</v>
      </c>
      <c r="G678" s="85">
        <v>937502</v>
      </c>
      <c r="H678" s="89"/>
      <c r="I678" s="285" t="s">
        <v>3804</v>
      </c>
      <c r="J678" s="89"/>
      <c r="K678" s="89"/>
      <c r="L678" s="89"/>
      <c r="M678" s="89"/>
      <c r="N678" s="286">
        <v>0</v>
      </c>
      <c r="O678" s="286">
        <v>10361.959999999999</v>
      </c>
      <c r="P678" s="89" t="s">
        <v>674</v>
      </c>
    </row>
    <row r="679" spans="1:16" ht="63.75">
      <c r="A679" s="283">
        <v>10</v>
      </c>
      <c r="B679" s="89"/>
      <c r="C679" s="284" t="s">
        <v>43</v>
      </c>
      <c r="D679" s="84">
        <v>43476</v>
      </c>
      <c r="E679" s="85" t="s">
        <v>2124</v>
      </c>
      <c r="F679" s="85" t="s">
        <v>6</v>
      </c>
      <c r="G679" s="85">
        <v>937504</v>
      </c>
      <c r="H679" s="89"/>
      <c r="I679" s="285" t="s">
        <v>3805</v>
      </c>
      <c r="J679" s="89"/>
      <c r="K679" s="89"/>
      <c r="L679" s="89"/>
      <c r="M679" s="89"/>
      <c r="N679" s="286">
        <v>0</v>
      </c>
      <c r="O679" s="286">
        <v>11134.4</v>
      </c>
      <c r="P679" s="89" t="s">
        <v>674</v>
      </c>
    </row>
    <row r="680" spans="1:16" ht="51">
      <c r="A680" s="283">
        <v>10</v>
      </c>
      <c r="B680" s="89"/>
      <c r="C680" s="284" t="s">
        <v>43</v>
      </c>
      <c r="D680" s="84">
        <v>43476</v>
      </c>
      <c r="E680" s="85" t="s">
        <v>2125</v>
      </c>
      <c r="F680" s="85" t="s">
        <v>15</v>
      </c>
      <c r="G680" s="85">
        <v>937491</v>
      </c>
      <c r="H680" s="89"/>
      <c r="I680" s="285" t="s">
        <v>3806</v>
      </c>
      <c r="J680" s="89"/>
      <c r="K680" s="89"/>
      <c r="L680" s="89"/>
      <c r="M680" s="89"/>
      <c r="N680" s="286">
        <v>50</v>
      </c>
      <c r="O680" s="286">
        <v>0</v>
      </c>
      <c r="P680" s="89" t="s">
        <v>674</v>
      </c>
    </row>
    <row r="681" spans="1:16" ht="63.75">
      <c r="A681" s="283">
        <v>10</v>
      </c>
      <c r="B681" s="89"/>
      <c r="C681" s="284" t="s">
        <v>43</v>
      </c>
      <c r="D681" s="84">
        <v>43476</v>
      </c>
      <c r="E681" s="85" t="s">
        <v>2126</v>
      </c>
      <c r="F681" s="85" t="s">
        <v>15</v>
      </c>
      <c r="G681" s="85">
        <v>937493</v>
      </c>
      <c r="H681" s="89"/>
      <c r="I681" s="285" t="s">
        <v>3807</v>
      </c>
      <c r="J681" s="89"/>
      <c r="K681" s="89"/>
      <c r="L681" s="89"/>
      <c r="M681" s="89"/>
      <c r="N681" s="286">
        <v>50</v>
      </c>
      <c r="O681" s="286">
        <v>0</v>
      </c>
      <c r="P681" s="89" t="s">
        <v>674</v>
      </c>
    </row>
    <row r="682" spans="1:16" ht="51">
      <c r="A682" s="283">
        <v>513</v>
      </c>
      <c r="B682" s="89"/>
      <c r="C682" s="284" t="s">
        <v>173</v>
      </c>
      <c r="D682" s="84">
        <v>43476</v>
      </c>
      <c r="E682" s="85" t="s">
        <v>2127</v>
      </c>
      <c r="F682" s="85" t="s">
        <v>15</v>
      </c>
      <c r="G682" s="85">
        <v>937495</v>
      </c>
      <c r="H682" s="89"/>
      <c r="I682" s="285" t="s">
        <v>3808</v>
      </c>
      <c r="J682" s="89"/>
      <c r="K682" s="89"/>
      <c r="L682" s="89"/>
      <c r="M682" s="89"/>
      <c r="N682" s="286">
        <v>50</v>
      </c>
      <c r="O682" s="286">
        <v>0</v>
      </c>
      <c r="P682" s="89" t="s">
        <v>674</v>
      </c>
    </row>
    <row r="683" spans="1:16" ht="51">
      <c r="A683" s="283">
        <v>10</v>
      </c>
      <c r="B683" s="89"/>
      <c r="C683" s="284" t="s">
        <v>43</v>
      </c>
      <c r="D683" s="84">
        <v>43476</v>
      </c>
      <c r="E683" s="85" t="s">
        <v>2128</v>
      </c>
      <c r="F683" s="85" t="s">
        <v>15</v>
      </c>
      <c r="G683" s="85">
        <v>937499</v>
      </c>
      <c r="H683" s="89"/>
      <c r="I683" s="285" t="s">
        <v>3809</v>
      </c>
      <c r="J683" s="89"/>
      <c r="K683" s="89"/>
      <c r="L683" s="89"/>
      <c r="M683" s="89"/>
      <c r="N683" s="286">
        <v>50</v>
      </c>
      <c r="O683" s="286">
        <v>0</v>
      </c>
      <c r="P683" s="89" t="s">
        <v>674</v>
      </c>
    </row>
    <row r="684" spans="1:16" ht="63.75">
      <c r="A684" s="283">
        <v>10</v>
      </c>
      <c r="B684" s="89"/>
      <c r="C684" s="284" t="s">
        <v>43</v>
      </c>
      <c r="D684" s="84">
        <v>43476</v>
      </c>
      <c r="E684" s="85" t="s">
        <v>2129</v>
      </c>
      <c r="F684" s="85" t="s">
        <v>15</v>
      </c>
      <c r="G684" s="85">
        <v>937503</v>
      </c>
      <c r="H684" s="89"/>
      <c r="I684" s="285" t="s">
        <v>3810</v>
      </c>
      <c r="J684" s="89"/>
      <c r="K684" s="89"/>
      <c r="L684" s="89"/>
      <c r="M684" s="89"/>
      <c r="N684" s="286">
        <v>50</v>
      </c>
      <c r="O684" s="286">
        <v>0</v>
      </c>
      <c r="P684" s="89" t="s">
        <v>674</v>
      </c>
    </row>
    <row r="685" spans="1:16" ht="51">
      <c r="A685" s="283">
        <v>10</v>
      </c>
      <c r="B685" s="89"/>
      <c r="C685" s="284" t="s">
        <v>43</v>
      </c>
      <c r="D685" s="84">
        <v>43476</v>
      </c>
      <c r="E685" s="85" t="s">
        <v>2130</v>
      </c>
      <c r="F685" s="85" t="s">
        <v>15</v>
      </c>
      <c r="G685" s="85">
        <v>937505</v>
      </c>
      <c r="H685" s="89"/>
      <c r="I685" s="285" t="s">
        <v>3811</v>
      </c>
      <c r="J685" s="89"/>
      <c r="K685" s="89"/>
      <c r="L685" s="89"/>
      <c r="M685" s="89"/>
      <c r="N685" s="286">
        <v>50</v>
      </c>
      <c r="O685" s="286">
        <v>0</v>
      </c>
      <c r="P685" s="89" t="s">
        <v>674</v>
      </c>
    </row>
    <row r="686" spans="1:16" ht="51">
      <c r="A686" s="283">
        <v>119</v>
      </c>
      <c r="B686" s="89"/>
      <c r="C686" s="284" t="s">
        <v>65</v>
      </c>
      <c r="D686" s="84">
        <v>43476</v>
      </c>
      <c r="E686" s="85" t="s">
        <v>2131</v>
      </c>
      <c r="F686" s="85" t="s">
        <v>11</v>
      </c>
      <c r="G686" s="85">
        <v>944789</v>
      </c>
      <c r="H686" s="89"/>
      <c r="I686" s="285" t="s">
        <v>3812</v>
      </c>
      <c r="J686" s="89"/>
      <c r="K686" s="89"/>
      <c r="L686" s="89"/>
      <c r="M686" s="89"/>
      <c r="N686" s="286">
        <v>50</v>
      </c>
      <c r="O686" s="286">
        <v>0</v>
      </c>
      <c r="P686" s="89" t="s">
        <v>674</v>
      </c>
    </row>
    <row r="687" spans="1:16" ht="76.5">
      <c r="A687" s="283">
        <v>41</v>
      </c>
      <c r="B687" s="89"/>
      <c r="C687" s="284" t="s">
        <v>49</v>
      </c>
      <c r="D687" s="84">
        <v>43476</v>
      </c>
      <c r="E687" s="85" t="s">
        <v>2132</v>
      </c>
      <c r="F687" s="85" t="s">
        <v>632</v>
      </c>
      <c r="G687" s="85">
        <v>182854</v>
      </c>
      <c r="H687" s="89"/>
      <c r="I687" s="285" t="s">
        <v>3813</v>
      </c>
      <c r="J687" s="89"/>
      <c r="K687" s="89"/>
      <c r="L687" s="89"/>
      <c r="M687" s="89"/>
      <c r="N687" s="286">
        <v>0</v>
      </c>
      <c r="O687" s="286">
        <v>748548</v>
      </c>
      <c r="P687" s="89" t="s">
        <v>674</v>
      </c>
    </row>
    <row r="688" spans="1:16" ht="89.25">
      <c r="A688" s="283">
        <v>41</v>
      </c>
      <c r="B688" s="89"/>
      <c r="C688" s="284" t="s">
        <v>49</v>
      </c>
      <c r="D688" s="84">
        <v>43476</v>
      </c>
      <c r="E688" s="85" t="s">
        <v>2132</v>
      </c>
      <c r="F688" s="85" t="s">
        <v>632</v>
      </c>
      <c r="G688" s="85">
        <v>182859</v>
      </c>
      <c r="H688" s="89"/>
      <c r="I688" s="285" t="s">
        <v>3814</v>
      </c>
      <c r="J688" s="89"/>
      <c r="K688" s="89"/>
      <c r="L688" s="89"/>
      <c r="M688" s="89"/>
      <c r="N688" s="286">
        <v>0</v>
      </c>
      <c r="O688" s="286">
        <v>56376</v>
      </c>
      <c r="P688" s="89" t="s">
        <v>674</v>
      </c>
    </row>
    <row r="689" spans="1:16" ht="76.5">
      <c r="A689" s="283">
        <v>41</v>
      </c>
      <c r="B689" s="89"/>
      <c r="C689" s="284" t="s">
        <v>49</v>
      </c>
      <c r="D689" s="84">
        <v>43476</v>
      </c>
      <c r="E689" s="85" t="s">
        <v>2132</v>
      </c>
      <c r="F689" s="85" t="s">
        <v>632</v>
      </c>
      <c r="G689" s="85">
        <v>182862</v>
      </c>
      <c r="H689" s="89"/>
      <c r="I689" s="285" t="s">
        <v>3815</v>
      </c>
      <c r="J689" s="89"/>
      <c r="K689" s="89"/>
      <c r="L689" s="89"/>
      <c r="M689" s="89"/>
      <c r="N689" s="286">
        <v>0</v>
      </c>
      <c r="O689" s="286">
        <v>142506</v>
      </c>
      <c r="P689" s="89" t="s">
        <v>674</v>
      </c>
    </row>
    <row r="690" spans="1:16" ht="76.5">
      <c r="A690" s="283">
        <v>41</v>
      </c>
      <c r="B690" s="89"/>
      <c r="C690" s="284" t="s">
        <v>49</v>
      </c>
      <c r="D690" s="84">
        <v>43476</v>
      </c>
      <c r="E690" s="85" t="s">
        <v>2132</v>
      </c>
      <c r="F690" s="85" t="s">
        <v>632</v>
      </c>
      <c r="G690" s="85">
        <v>182863</v>
      </c>
      <c r="H690" s="89"/>
      <c r="I690" s="285" t="s">
        <v>3816</v>
      </c>
      <c r="J690" s="89"/>
      <c r="K690" s="89"/>
      <c r="L690" s="89"/>
      <c r="M690" s="89"/>
      <c r="N690" s="286">
        <v>0</v>
      </c>
      <c r="O690" s="286">
        <v>543402</v>
      </c>
      <c r="P690" s="89" t="s">
        <v>674</v>
      </c>
    </row>
    <row r="691" spans="1:16" ht="89.25">
      <c r="A691" s="283">
        <v>41</v>
      </c>
      <c r="B691" s="89"/>
      <c r="C691" s="284" t="s">
        <v>49</v>
      </c>
      <c r="D691" s="84">
        <v>43476</v>
      </c>
      <c r="E691" s="85" t="s">
        <v>2132</v>
      </c>
      <c r="F691" s="85" t="s">
        <v>632</v>
      </c>
      <c r="G691" s="85">
        <v>182858</v>
      </c>
      <c r="H691" s="89"/>
      <c r="I691" s="285" t="s">
        <v>3817</v>
      </c>
      <c r="J691" s="89"/>
      <c r="K691" s="89"/>
      <c r="L691" s="89"/>
      <c r="M691" s="89"/>
      <c r="N691" s="286">
        <v>0</v>
      </c>
      <c r="O691" s="286">
        <v>6651.83</v>
      </c>
      <c r="P691" s="89" t="s">
        <v>674</v>
      </c>
    </row>
    <row r="692" spans="1:16" ht="51">
      <c r="A692" s="283">
        <v>10</v>
      </c>
      <c r="B692" s="89"/>
      <c r="C692" s="284" t="s">
        <v>43</v>
      </c>
      <c r="D692" s="84">
        <v>43476</v>
      </c>
      <c r="E692" s="85" t="s">
        <v>2133</v>
      </c>
      <c r="F692" s="85" t="s">
        <v>6</v>
      </c>
      <c r="G692" s="85">
        <v>937634</v>
      </c>
      <c r="H692" s="89"/>
      <c r="I692" s="285" t="s">
        <v>3818</v>
      </c>
      <c r="J692" s="89"/>
      <c r="K692" s="89"/>
      <c r="L692" s="89"/>
      <c r="M692" s="89"/>
      <c r="N692" s="286">
        <v>0</v>
      </c>
      <c r="O692" s="286">
        <v>7385.68</v>
      </c>
      <c r="P692" s="89" t="s">
        <v>674</v>
      </c>
    </row>
    <row r="693" spans="1:16" ht="51">
      <c r="A693" s="283">
        <v>373</v>
      </c>
      <c r="B693" s="89"/>
      <c r="C693" s="284" t="s">
        <v>640</v>
      </c>
      <c r="D693" s="84">
        <v>43476</v>
      </c>
      <c r="E693" s="85" t="s">
        <v>2134</v>
      </c>
      <c r="F693" s="85" t="s">
        <v>675</v>
      </c>
      <c r="G693" s="85">
        <v>182896</v>
      </c>
      <c r="H693" s="89"/>
      <c r="I693" s="285" t="s">
        <v>3819</v>
      </c>
      <c r="J693" s="89"/>
      <c r="K693" s="89"/>
      <c r="L693" s="89"/>
      <c r="M693" s="89"/>
      <c r="N693" s="286">
        <v>0</v>
      </c>
      <c r="O693" s="286">
        <v>9271218.5500000007</v>
      </c>
      <c r="P693" s="89" t="s">
        <v>674</v>
      </c>
    </row>
    <row r="694" spans="1:16" ht="51">
      <c r="A694" s="283">
        <v>373</v>
      </c>
      <c r="B694" s="89"/>
      <c r="C694" s="284" t="s">
        <v>640</v>
      </c>
      <c r="D694" s="84">
        <v>43476</v>
      </c>
      <c r="E694" s="85" t="s">
        <v>2135</v>
      </c>
      <c r="F694" s="85" t="s">
        <v>675</v>
      </c>
      <c r="G694" s="85">
        <v>182897</v>
      </c>
      <c r="H694" s="89"/>
      <c r="I694" s="285" t="s">
        <v>3820</v>
      </c>
      <c r="J694" s="89"/>
      <c r="K694" s="89"/>
      <c r="L694" s="89"/>
      <c r="M694" s="89"/>
      <c r="N694" s="286">
        <v>0</v>
      </c>
      <c r="O694" s="286">
        <v>1343762.62</v>
      </c>
      <c r="P694" s="89" t="s">
        <v>674</v>
      </c>
    </row>
    <row r="695" spans="1:16" ht="51">
      <c r="A695" s="283">
        <v>291</v>
      </c>
      <c r="B695" s="89"/>
      <c r="C695" s="284" t="s">
        <v>131</v>
      </c>
      <c r="D695" s="84">
        <v>43476</v>
      </c>
      <c r="E695" s="85" t="s">
        <v>2136</v>
      </c>
      <c r="F695" s="85" t="s">
        <v>6</v>
      </c>
      <c r="G695" s="85">
        <v>1069899</v>
      </c>
      <c r="H695" s="89"/>
      <c r="I695" s="285" t="s">
        <v>3821</v>
      </c>
      <c r="J695" s="89"/>
      <c r="K695" s="89"/>
      <c r="L695" s="89"/>
      <c r="M695" s="89"/>
      <c r="N695" s="286">
        <v>0</v>
      </c>
      <c r="O695" s="286">
        <v>80000</v>
      </c>
      <c r="P695" s="89" t="s">
        <v>674</v>
      </c>
    </row>
    <row r="696" spans="1:16" ht="76.5">
      <c r="A696" s="283">
        <v>514</v>
      </c>
      <c r="B696" s="89"/>
      <c r="C696" s="284" t="s">
        <v>174</v>
      </c>
      <c r="D696" s="84">
        <v>43476</v>
      </c>
      <c r="E696" s="85" t="s">
        <v>2137</v>
      </c>
      <c r="F696" s="85" t="s">
        <v>6</v>
      </c>
      <c r="G696" s="85">
        <v>944751</v>
      </c>
      <c r="H696" s="89"/>
      <c r="I696" s="285" t="s">
        <v>3822</v>
      </c>
      <c r="J696" s="89"/>
      <c r="K696" s="89"/>
      <c r="L696" s="89"/>
      <c r="M696" s="89"/>
      <c r="N696" s="286">
        <v>0</v>
      </c>
      <c r="O696" s="286">
        <v>41419335</v>
      </c>
      <c r="P696" s="89" t="s">
        <v>674</v>
      </c>
    </row>
    <row r="697" spans="1:16" ht="51">
      <c r="A697" s="283">
        <v>10</v>
      </c>
      <c r="B697" s="89"/>
      <c r="C697" s="284" t="s">
        <v>43</v>
      </c>
      <c r="D697" s="84">
        <v>43476</v>
      </c>
      <c r="E697" s="85" t="s">
        <v>2138</v>
      </c>
      <c r="F697" s="85" t="s">
        <v>15</v>
      </c>
      <c r="G697" s="85">
        <v>937635</v>
      </c>
      <c r="H697" s="89"/>
      <c r="I697" s="285" t="s">
        <v>3823</v>
      </c>
      <c r="J697" s="89"/>
      <c r="K697" s="89"/>
      <c r="L697" s="89"/>
      <c r="M697" s="89"/>
      <c r="N697" s="286">
        <v>50</v>
      </c>
      <c r="O697" s="286">
        <v>0</v>
      </c>
      <c r="P697" s="89" t="s">
        <v>674</v>
      </c>
    </row>
    <row r="698" spans="1:16" ht="51">
      <c r="A698" s="283">
        <v>117</v>
      </c>
      <c r="B698" s="89"/>
      <c r="C698" s="284" t="s">
        <v>64</v>
      </c>
      <c r="D698" s="84">
        <v>43476</v>
      </c>
      <c r="E698" s="85" t="s">
        <v>2139</v>
      </c>
      <c r="F698" s="85" t="s">
        <v>11</v>
      </c>
      <c r="G698" s="85">
        <v>944830</v>
      </c>
      <c r="H698" s="89"/>
      <c r="I698" s="285" t="s">
        <v>3824</v>
      </c>
      <c r="J698" s="89"/>
      <c r="K698" s="89"/>
      <c r="L698" s="89"/>
      <c r="M698" s="89"/>
      <c r="N698" s="286">
        <v>50</v>
      </c>
      <c r="O698" s="286">
        <v>0</v>
      </c>
      <c r="P698" s="89" t="s">
        <v>674</v>
      </c>
    </row>
    <row r="699" spans="1:16" ht="51">
      <c r="A699" s="283">
        <v>513</v>
      </c>
      <c r="B699" s="89"/>
      <c r="C699" s="284" t="s">
        <v>173</v>
      </c>
      <c r="D699" s="84">
        <v>43476</v>
      </c>
      <c r="E699" s="85" t="s">
        <v>2140</v>
      </c>
      <c r="F699" s="85" t="s">
        <v>15</v>
      </c>
      <c r="G699" s="85">
        <v>937777</v>
      </c>
      <c r="H699" s="89"/>
      <c r="I699" s="285" t="s">
        <v>1443</v>
      </c>
      <c r="J699" s="89"/>
      <c r="K699" s="89"/>
      <c r="L699" s="89"/>
      <c r="M699" s="89"/>
      <c r="N699" s="286">
        <v>50</v>
      </c>
      <c r="O699" s="286">
        <v>0</v>
      </c>
      <c r="P699" s="89" t="s">
        <v>674</v>
      </c>
    </row>
    <row r="700" spans="1:16" ht="51">
      <c r="A700" s="283">
        <v>513</v>
      </c>
      <c r="B700" s="89"/>
      <c r="C700" s="284" t="s">
        <v>173</v>
      </c>
      <c r="D700" s="84">
        <v>43476</v>
      </c>
      <c r="E700" s="85" t="s">
        <v>2141</v>
      </c>
      <c r="F700" s="85" t="s">
        <v>15</v>
      </c>
      <c r="G700" s="85">
        <v>937774</v>
      </c>
      <c r="H700" s="89"/>
      <c r="I700" s="285" t="s">
        <v>753</v>
      </c>
      <c r="J700" s="89"/>
      <c r="K700" s="89"/>
      <c r="L700" s="89"/>
      <c r="M700" s="89"/>
      <c r="N700" s="286">
        <v>50</v>
      </c>
      <c r="O700" s="286">
        <v>0</v>
      </c>
      <c r="P700" s="89" t="s">
        <v>674</v>
      </c>
    </row>
    <row r="701" spans="1:16" ht="51">
      <c r="A701" s="283">
        <v>660</v>
      </c>
      <c r="B701" s="89"/>
      <c r="C701" s="284" t="s">
        <v>190</v>
      </c>
      <c r="D701" s="84">
        <v>43479</v>
      </c>
      <c r="E701" s="85" t="s">
        <v>2142</v>
      </c>
      <c r="F701" s="85" t="s">
        <v>3</v>
      </c>
      <c r="G701" s="85">
        <v>1703012</v>
      </c>
      <c r="H701" s="89"/>
      <c r="I701" s="285" t="s">
        <v>3825</v>
      </c>
      <c r="J701" s="89"/>
      <c r="K701" s="89"/>
      <c r="L701" s="89"/>
      <c r="M701" s="89"/>
      <c r="N701" s="286">
        <v>0</v>
      </c>
      <c r="O701" s="286">
        <v>222</v>
      </c>
      <c r="P701" s="89" t="s">
        <v>674</v>
      </c>
    </row>
    <row r="702" spans="1:16" ht="63.75">
      <c r="A702" s="283" t="s">
        <v>561</v>
      </c>
      <c r="B702" s="89"/>
      <c r="C702" s="284" t="s">
        <v>771</v>
      </c>
      <c r="D702" s="84">
        <v>43479</v>
      </c>
      <c r="E702" s="85" t="s">
        <v>2143</v>
      </c>
      <c r="F702" s="85" t="s">
        <v>3</v>
      </c>
      <c r="G702" s="85">
        <v>1703008</v>
      </c>
      <c r="H702" s="89"/>
      <c r="I702" s="285" t="s">
        <v>3826</v>
      </c>
      <c r="J702" s="89"/>
      <c r="K702" s="89"/>
      <c r="L702" s="89"/>
      <c r="M702" s="89"/>
      <c r="N702" s="286">
        <v>0</v>
      </c>
      <c r="O702" s="286">
        <v>1250</v>
      </c>
      <c r="P702" s="89" t="s">
        <v>674</v>
      </c>
    </row>
    <row r="703" spans="1:16" ht="51">
      <c r="A703" s="283">
        <v>20</v>
      </c>
      <c r="B703" s="89"/>
      <c r="C703" s="284" t="s">
        <v>46</v>
      </c>
      <c r="D703" s="84">
        <v>43479</v>
      </c>
      <c r="E703" s="85" t="s">
        <v>2144</v>
      </c>
      <c r="F703" s="85" t="s">
        <v>3</v>
      </c>
      <c r="G703" s="85">
        <v>1702997</v>
      </c>
      <c r="H703" s="89"/>
      <c r="I703" s="285" t="s">
        <v>3827</v>
      </c>
      <c r="J703" s="89"/>
      <c r="K703" s="89"/>
      <c r="L703" s="89"/>
      <c r="M703" s="89"/>
      <c r="N703" s="286">
        <v>0</v>
      </c>
      <c r="O703" s="286">
        <v>1171.3</v>
      </c>
      <c r="P703" s="89" t="s">
        <v>674</v>
      </c>
    </row>
    <row r="704" spans="1:16" ht="63.75">
      <c r="A704" s="283">
        <v>81</v>
      </c>
      <c r="B704" s="89"/>
      <c r="C704" s="284" t="s">
        <v>57</v>
      </c>
      <c r="D704" s="84">
        <v>43479</v>
      </c>
      <c r="E704" s="85" t="s">
        <v>2145</v>
      </c>
      <c r="F704" s="85" t="s">
        <v>3</v>
      </c>
      <c r="G704" s="85">
        <v>1702975</v>
      </c>
      <c r="H704" s="89"/>
      <c r="I704" s="285" t="s">
        <v>3828</v>
      </c>
      <c r="J704" s="89"/>
      <c r="K704" s="89"/>
      <c r="L704" s="89"/>
      <c r="M704" s="89"/>
      <c r="N704" s="286">
        <v>0</v>
      </c>
      <c r="O704" s="286">
        <v>398</v>
      </c>
      <c r="P704" s="89" t="s">
        <v>674</v>
      </c>
    </row>
    <row r="705" spans="1:16" ht="51">
      <c r="A705" s="283">
        <v>234</v>
      </c>
      <c r="B705" s="89"/>
      <c r="C705" s="284" t="s">
        <v>648</v>
      </c>
      <c r="D705" s="84">
        <v>43479</v>
      </c>
      <c r="E705" s="85" t="s">
        <v>2146</v>
      </c>
      <c r="F705" s="85" t="s">
        <v>3</v>
      </c>
      <c r="G705" s="85">
        <v>1702956</v>
      </c>
      <c r="H705" s="89"/>
      <c r="I705" s="285" t="s">
        <v>3829</v>
      </c>
      <c r="J705" s="89"/>
      <c r="K705" s="89"/>
      <c r="L705" s="89"/>
      <c r="M705" s="89"/>
      <c r="N705" s="286">
        <v>0</v>
      </c>
      <c r="O705" s="286">
        <v>180</v>
      </c>
      <c r="P705" s="89" t="s">
        <v>674</v>
      </c>
    </row>
    <row r="706" spans="1:16" ht="51">
      <c r="A706" s="283">
        <v>670</v>
      </c>
      <c r="B706" s="89"/>
      <c r="C706" s="284" t="s">
        <v>192</v>
      </c>
      <c r="D706" s="84">
        <v>43479</v>
      </c>
      <c r="E706" s="85" t="s">
        <v>2147</v>
      </c>
      <c r="F706" s="85" t="s">
        <v>3</v>
      </c>
      <c r="G706" s="85">
        <v>1702954</v>
      </c>
      <c r="H706" s="89"/>
      <c r="I706" s="285" t="s">
        <v>3830</v>
      </c>
      <c r="J706" s="89"/>
      <c r="K706" s="89"/>
      <c r="L706" s="89"/>
      <c r="M706" s="89"/>
      <c r="N706" s="286">
        <v>0</v>
      </c>
      <c r="O706" s="286">
        <v>519.4</v>
      </c>
      <c r="P706" s="89" t="s">
        <v>674</v>
      </c>
    </row>
    <row r="707" spans="1:16" ht="38.25">
      <c r="A707" s="283">
        <v>590</v>
      </c>
      <c r="B707" s="89"/>
      <c r="C707" s="284" t="s">
        <v>613</v>
      </c>
      <c r="D707" s="84">
        <v>43479</v>
      </c>
      <c r="E707" s="85" t="s">
        <v>2148</v>
      </c>
      <c r="F707" s="85" t="s">
        <v>3</v>
      </c>
      <c r="G707" s="85">
        <v>1702942</v>
      </c>
      <c r="H707" s="89"/>
      <c r="I707" s="285" t="s">
        <v>3831</v>
      </c>
      <c r="J707" s="89"/>
      <c r="K707" s="89"/>
      <c r="L707" s="89"/>
      <c r="M707" s="89"/>
      <c r="N707" s="286">
        <v>0</v>
      </c>
      <c r="O707" s="286">
        <v>250</v>
      </c>
      <c r="P707" s="89" t="s">
        <v>674</v>
      </c>
    </row>
    <row r="708" spans="1:16" ht="51">
      <c r="A708" s="283">
        <v>10</v>
      </c>
      <c r="B708" s="89"/>
      <c r="C708" s="284" t="s">
        <v>43</v>
      </c>
      <c r="D708" s="84">
        <v>43479</v>
      </c>
      <c r="E708" s="85" t="s">
        <v>2149</v>
      </c>
      <c r="F708" s="85" t="s">
        <v>3</v>
      </c>
      <c r="G708" s="85">
        <v>1702940</v>
      </c>
      <c r="H708" s="89"/>
      <c r="I708" s="285" t="s">
        <v>3832</v>
      </c>
      <c r="J708" s="89"/>
      <c r="K708" s="89"/>
      <c r="L708" s="89"/>
      <c r="M708" s="89"/>
      <c r="N708" s="286">
        <v>0</v>
      </c>
      <c r="O708" s="286">
        <v>10994.25</v>
      </c>
      <c r="P708" s="89" t="s">
        <v>674</v>
      </c>
    </row>
    <row r="709" spans="1:16" ht="38.25">
      <c r="A709" s="283">
        <v>20</v>
      </c>
      <c r="B709" s="89"/>
      <c r="C709" s="284" t="s">
        <v>46</v>
      </c>
      <c r="D709" s="84">
        <v>43479</v>
      </c>
      <c r="E709" s="85" t="s">
        <v>2150</v>
      </c>
      <c r="F709" s="85" t="s">
        <v>3</v>
      </c>
      <c r="G709" s="85">
        <v>1702912</v>
      </c>
      <c r="H709" s="89"/>
      <c r="I709" s="285" t="s">
        <v>3833</v>
      </c>
      <c r="J709" s="89"/>
      <c r="K709" s="89"/>
      <c r="L709" s="89"/>
      <c r="M709" s="89"/>
      <c r="N709" s="286">
        <v>0</v>
      </c>
      <c r="O709" s="286">
        <v>508.38</v>
      </c>
      <c r="P709" s="89" t="s">
        <v>674</v>
      </c>
    </row>
    <row r="710" spans="1:16" ht="51">
      <c r="A710" s="283">
        <v>20</v>
      </c>
      <c r="B710" s="89"/>
      <c r="C710" s="284" t="s">
        <v>46</v>
      </c>
      <c r="D710" s="84">
        <v>43479</v>
      </c>
      <c r="E710" s="85" t="s">
        <v>2151</v>
      </c>
      <c r="F710" s="85" t="s">
        <v>3</v>
      </c>
      <c r="G710" s="85">
        <v>1702911</v>
      </c>
      <c r="H710" s="89"/>
      <c r="I710" s="285" t="s">
        <v>3834</v>
      </c>
      <c r="J710" s="89"/>
      <c r="K710" s="89"/>
      <c r="L710" s="89"/>
      <c r="M710" s="89"/>
      <c r="N710" s="286">
        <v>0</v>
      </c>
      <c r="O710" s="286">
        <v>13.1</v>
      </c>
      <c r="P710" s="89" t="s">
        <v>674</v>
      </c>
    </row>
    <row r="711" spans="1:16" ht="51">
      <c r="A711" s="283">
        <v>20</v>
      </c>
      <c r="B711" s="89"/>
      <c r="C711" s="284" t="s">
        <v>46</v>
      </c>
      <c r="D711" s="84">
        <v>43479</v>
      </c>
      <c r="E711" s="85" t="s">
        <v>2152</v>
      </c>
      <c r="F711" s="85" t="s">
        <v>3</v>
      </c>
      <c r="G711" s="85">
        <v>1702910</v>
      </c>
      <c r="H711" s="89"/>
      <c r="I711" s="285" t="s">
        <v>3835</v>
      </c>
      <c r="J711" s="89"/>
      <c r="K711" s="89"/>
      <c r="L711" s="89"/>
      <c r="M711" s="89"/>
      <c r="N711" s="286">
        <v>0</v>
      </c>
      <c r="O711" s="286">
        <v>117.26</v>
      </c>
      <c r="P711" s="89" t="s">
        <v>674</v>
      </c>
    </row>
    <row r="712" spans="1:16" ht="51">
      <c r="A712" s="283">
        <v>20</v>
      </c>
      <c r="B712" s="89"/>
      <c r="C712" s="284" t="s">
        <v>46</v>
      </c>
      <c r="D712" s="84">
        <v>43479</v>
      </c>
      <c r="E712" s="85" t="s">
        <v>2153</v>
      </c>
      <c r="F712" s="85" t="s">
        <v>3</v>
      </c>
      <c r="G712" s="85">
        <v>1702907</v>
      </c>
      <c r="H712" s="89"/>
      <c r="I712" s="285" t="s">
        <v>3836</v>
      </c>
      <c r="J712" s="89"/>
      <c r="K712" s="89"/>
      <c r="L712" s="89"/>
      <c r="M712" s="89"/>
      <c r="N712" s="286">
        <v>0</v>
      </c>
      <c r="O712" s="286">
        <v>104.57000000000001</v>
      </c>
      <c r="P712" s="89" t="s">
        <v>674</v>
      </c>
    </row>
    <row r="713" spans="1:16" ht="51">
      <c r="A713" s="283" t="s">
        <v>567</v>
      </c>
      <c r="B713" s="89"/>
      <c r="C713" s="284" t="s">
        <v>617</v>
      </c>
      <c r="D713" s="84">
        <v>43479</v>
      </c>
      <c r="E713" s="85" t="s">
        <v>2154</v>
      </c>
      <c r="F713" s="85" t="s">
        <v>3</v>
      </c>
      <c r="G713" s="85">
        <v>1703013</v>
      </c>
      <c r="H713" s="89"/>
      <c r="I713" s="285" t="s">
        <v>3837</v>
      </c>
      <c r="J713" s="89"/>
      <c r="K713" s="89"/>
      <c r="L713" s="89"/>
      <c r="M713" s="89"/>
      <c r="N713" s="286">
        <v>0</v>
      </c>
      <c r="O713" s="286">
        <v>2415.8000000000002</v>
      </c>
      <c r="P713" s="89" t="s">
        <v>674</v>
      </c>
    </row>
    <row r="714" spans="1:16" ht="38.25">
      <c r="A714" s="283" t="s">
        <v>567</v>
      </c>
      <c r="B714" s="89"/>
      <c r="C714" s="284" t="s">
        <v>617</v>
      </c>
      <c r="D714" s="84">
        <v>43479</v>
      </c>
      <c r="E714" s="85" t="s">
        <v>2155</v>
      </c>
      <c r="F714" s="85" t="s">
        <v>3</v>
      </c>
      <c r="G714" s="85">
        <v>1703023</v>
      </c>
      <c r="H714" s="89"/>
      <c r="I714" s="285" t="s">
        <v>3838</v>
      </c>
      <c r="J714" s="89"/>
      <c r="K714" s="89"/>
      <c r="L714" s="89"/>
      <c r="M714" s="89"/>
      <c r="N714" s="286">
        <v>0</v>
      </c>
      <c r="O714" s="286">
        <v>20</v>
      </c>
      <c r="P714" s="89" t="s">
        <v>674</v>
      </c>
    </row>
    <row r="715" spans="1:16" ht="38.25">
      <c r="A715" s="283">
        <v>46</v>
      </c>
      <c r="B715" s="89"/>
      <c r="C715" s="284" t="s">
        <v>50</v>
      </c>
      <c r="D715" s="84">
        <v>43479</v>
      </c>
      <c r="E715" s="85" t="s">
        <v>2156</v>
      </c>
      <c r="F715" s="85" t="s">
        <v>3</v>
      </c>
      <c r="G715" s="85">
        <v>1703024</v>
      </c>
      <c r="H715" s="89"/>
      <c r="I715" s="285" t="s">
        <v>3839</v>
      </c>
      <c r="J715" s="89"/>
      <c r="K715" s="89"/>
      <c r="L715" s="89"/>
      <c r="M715" s="89"/>
      <c r="N715" s="286">
        <v>0</v>
      </c>
      <c r="O715" s="286">
        <v>299.2</v>
      </c>
      <c r="P715" s="89" t="s">
        <v>674</v>
      </c>
    </row>
    <row r="716" spans="1:16" ht="51">
      <c r="A716" s="283" t="s">
        <v>567</v>
      </c>
      <c r="B716" s="89"/>
      <c r="C716" s="284" t="s">
        <v>617</v>
      </c>
      <c r="D716" s="84">
        <v>43479</v>
      </c>
      <c r="E716" s="85" t="s">
        <v>2157</v>
      </c>
      <c r="F716" s="85" t="s">
        <v>3</v>
      </c>
      <c r="G716" s="85">
        <v>1703027</v>
      </c>
      <c r="H716" s="89"/>
      <c r="I716" s="285" t="s">
        <v>3840</v>
      </c>
      <c r="J716" s="89"/>
      <c r="K716" s="89"/>
      <c r="L716" s="89"/>
      <c r="M716" s="89"/>
      <c r="N716" s="286">
        <v>0</v>
      </c>
      <c r="O716" s="286">
        <v>2978.87</v>
      </c>
      <c r="P716" s="89" t="s">
        <v>674</v>
      </c>
    </row>
    <row r="717" spans="1:16" ht="38.25">
      <c r="A717" s="283">
        <v>46</v>
      </c>
      <c r="B717" s="89"/>
      <c r="C717" s="284" t="s">
        <v>50</v>
      </c>
      <c r="D717" s="84">
        <v>43479</v>
      </c>
      <c r="E717" s="85" t="s">
        <v>2158</v>
      </c>
      <c r="F717" s="85" t="s">
        <v>3</v>
      </c>
      <c r="G717" s="85">
        <v>1703064</v>
      </c>
      <c r="H717" s="89"/>
      <c r="I717" s="285" t="s">
        <v>3841</v>
      </c>
      <c r="J717" s="89"/>
      <c r="K717" s="89"/>
      <c r="L717" s="89"/>
      <c r="M717" s="89"/>
      <c r="N717" s="286">
        <v>0</v>
      </c>
      <c r="O717" s="286">
        <v>443.5</v>
      </c>
      <c r="P717" s="89" t="s">
        <v>674</v>
      </c>
    </row>
    <row r="718" spans="1:16" ht="38.25">
      <c r="A718" s="283" t="s">
        <v>567</v>
      </c>
      <c r="B718" s="89"/>
      <c r="C718" s="284" t="s">
        <v>617</v>
      </c>
      <c r="D718" s="84">
        <v>43479</v>
      </c>
      <c r="E718" s="85" t="s">
        <v>2159</v>
      </c>
      <c r="F718" s="85" t="s">
        <v>3</v>
      </c>
      <c r="G718" s="85">
        <v>1703065</v>
      </c>
      <c r="H718" s="89"/>
      <c r="I718" s="285" t="s">
        <v>1445</v>
      </c>
      <c r="J718" s="89"/>
      <c r="K718" s="89"/>
      <c r="L718" s="89"/>
      <c r="M718" s="89"/>
      <c r="N718" s="286">
        <v>0</v>
      </c>
      <c r="O718" s="286">
        <v>1000</v>
      </c>
      <c r="P718" s="89" t="s">
        <v>674</v>
      </c>
    </row>
    <row r="719" spans="1:16" ht="51">
      <c r="A719" s="283">
        <v>599</v>
      </c>
      <c r="B719" s="89"/>
      <c r="C719" s="284" t="s">
        <v>1389</v>
      </c>
      <c r="D719" s="84">
        <v>43479</v>
      </c>
      <c r="E719" s="85" t="s">
        <v>2160</v>
      </c>
      <c r="F719" s="85" t="s">
        <v>3</v>
      </c>
      <c r="G719" s="85">
        <v>1703068</v>
      </c>
      <c r="H719" s="89"/>
      <c r="I719" s="285" t="s">
        <v>3842</v>
      </c>
      <c r="J719" s="89"/>
      <c r="K719" s="89"/>
      <c r="L719" s="89"/>
      <c r="M719" s="89"/>
      <c r="N719" s="286">
        <v>0</v>
      </c>
      <c r="O719" s="286">
        <v>4193.76</v>
      </c>
      <c r="P719" s="89" t="s">
        <v>674</v>
      </c>
    </row>
    <row r="720" spans="1:16" ht="51">
      <c r="A720" s="283" t="s">
        <v>567</v>
      </c>
      <c r="B720" s="89"/>
      <c r="C720" s="284" t="s">
        <v>617</v>
      </c>
      <c r="D720" s="84">
        <v>43479</v>
      </c>
      <c r="E720" s="85" t="s">
        <v>2161</v>
      </c>
      <c r="F720" s="85" t="s">
        <v>3</v>
      </c>
      <c r="G720" s="85">
        <v>1703095</v>
      </c>
      <c r="H720" s="89"/>
      <c r="I720" s="285" t="s">
        <v>3843</v>
      </c>
      <c r="J720" s="89"/>
      <c r="K720" s="89"/>
      <c r="L720" s="89"/>
      <c r="M720" s="89"/>
      <c r="N720" s="286">
        <v>0</v>
      </c>
      <c r="O720" s="286">
        <v>66.08</v>
      </c>
      <c r="P720" s="89" t="s">
        <v>674</v>
      </c>
    </row>
    <row r="721" spans="1:16" ht="51">
      <c r="A721" s="283" t="s">
        <v>567</v>
      </c>
      <c r="B721" s="89"/>
      <c r="C721" s="284" t="s">
        <v>617</v>
      </c>
      <c r="D721" s="84">
        <v>43479</v>
      </c>
      <c r="E721" s="85" t="s">
        <v>2162</v>
      </c>
      <c r="F721" s="85" t="s">
        <v>3</v>
      </c>
      <c r="G721" s="85">
        <v>1703105</v>
      </c>
      <c r="H721" s="89"/>
      <c r="I721" s="285" t="s">
        <v>3844</v>
      </c>
      <c r="J721" s="89"/>
      <c r="K721" s="89"/>
      <c r="L721" s="89"/>
      <c r="M721" s="89"/>
      <c r="N721" s="286">
        <v>0</v>
      </c>
      <c r="O721" s="286">
        <v>30</v>
      </c>
      <c r="P721" s="89" t="s">
        <v>674</v>
      </c>
    </row>
    <row r="722" spans="1:16" ht="51">
      <c r="A722" s="283">
        <v>41</v>
      </c>
      <c r="B722" s="89"/>
      <c r="C722" s="284" t="s">
        <v>49</v>
      </c>
      <c r="D722" s="84">
        <v>43479</v>
      </c>
      <c r="E722" s="85" t="s">
        <v>2163</v>
      </c>
      <c r="F722" s="85" t="s">
        <v>3</v>
      </c>
      <c r="G722" s="85">
        <v>1703122</v>
      </c>
      <c r="H722" s="89"/>
      <c r="I722" s="285" t="s">
        <v>3845</v>
      </c>
      <c r="J722" s="89"/>
      <c r="K722" s="89"/>
      <c r="L722" s="89"/>
      <c r="M722" s="89"/>
      <c r="N722" s="286">
        <v>0</v>
      </c>
      <c r="O722" s="286">
        <v>2260</v>
      </c>
      <c r="P722" s="89" t="s">
        <v>674</v>
      </c>
    </row>
    <row r="723" spans="1:16" ht="51">
      <c r="A723" s="283" t="s">
        <v>567</v>
      </c>
      <c r="B723" s="89"/>
      <c r="C723" s="284" t="s">
        <v>617</v>
      </c>
      <c r="D723" s="84">
        <v>43479</v>
      </c>
      <c r="E723" s="85" t="s">
        <v>2164</v>
      </c>
      <c r="F723" s="85" t="s">
        <v>3</v>
      </c>
      <c r="G723" s="85">
        <v>1703125</v>
      </c>
      <c r="H723" s="89"/>
      <c r="I723" s="285" t="s">
        <v>3846</v>
      </c>
      <c r="J723" s="89"/>
      <c r="K723" s="89"/>
      <c r="L723" s="89"/>
      <c r="M723" s="89"/>
      <c r="N723" s="286">
        <v>0</v>
      </c>
      <c r="O723" s="286">
        <v>246.14000000000001</v>
      </c>
      <c r="P723" s="89" t="s">
        <v>674</v>
      </c>
    </row>
    <row r="724" spans="1:16" ht="51">
      <c r="A724" s="283">
        <v>20</v>
      </c>
      <c r="B724" s="89"/>
      <c r="C724" s="284" t="s">
        <v>46</v>
      </c>
      <c r="D724" s="84">
        <v>43479</v>
      </c>
      <c r="E724" s="85" t="s">
        <v>2165</v>
      </c>
      <c r="F724" s="85" t="s">
        <v>3</v>
      </c>
      <c r="G724" s="85">
        <v>1703126</v>
      </c>
      <c r="H724" s="89"/>
      <c r="I724" s="285" t="s">
        <v>3847</v>
      </c>
      <c r="J724" s="89"/>
      <c r="K724" s="89"/>
      <c r="L724" s="89"/>
      <c r="M724" s="89"/>
      <c r="N724" s="286">
        <v>0</v>
      </c>
      <c r="O724" s="286">
        <v>50</v>
      </c>
      <c r="P724" s="89" t="s">
        <v>674</v>
      </c>
    </row>
    <row r="725" spans="1:16" ht="63.75">
      <c r="A725" s="283" t="s">
        <v>567</v>
      </c>
      <c r="B725" s="89"/>
      <c r="C725" s="284" t="s">
        <v>617</v>
      </c>
      <c r="D725" s="84">
        <v>43479</v>
      </c>
      <c r="E725" s="85" t="s">
        <v>2166</v>
      </c>
      <c r="F725" s="85" t="s">
        <v>3</v>
      </c>
      <c r="G725" s="85">
        <v>1703134</v>
      </c>
      <c r="H725" s="89"/>
      <c r="I725" s="285" t="s">
        <v>3848</v>
      </c>
      <c r="J725" s="89"/>
      <c r="K725" s="89"/>
      <c r="L725" s="89"/>
      <c r="M725" s="89"/>
      <c r="N725" s="286">
        <v>0</v>
      </c>
      <c r="O725" s="286">
        <v>3001.87</v>
      </c>
      <c r="P725" s="89" t="s">
        <v>674</v>
      </c>
    </row>
    <row r="726" spans="1:16" ht="63.75">
      <c r="A726" s="283" t="s">
        <v>567</v>
      </c>
      <c r="B726" s="89"/>
      <c r="C726" s="284" t="s">
        <v>617</v>
      </c>
      <c r="D726" s="84">
        <v>43479</v>
      </c>
      <c r="E726" s="85" t="s">
        <v>2167</v>
      </c>
      <c r="F726" s="85" t="s">
        <v>3</v>
      </c>
      <c r="G726" s="85">
        <v>1703139</v>
      </c>
      <c r="H726" s="89"/>
      <c r="I726" s="285" t="s">
        <v>3849</v>
      </c>
      <c r="J726" s="89"/>
      <c r="K726" s="89"/>
      <c r="L726" s="89"/>
      <c r="M726" s="89"/>
      <c r="N726" s="286">
        <v>0</v>
      </c>
      <c r="O726" s="286">
        <v>5491.25</v>
      </c>
      <c r="P726" s="89" t="s">
        <v>674</v>
      </c>
    </row>
    <row r="727" spans="1:16" ht="51">
      <c r="A727" s="283">
        <v>206</v>
      </c>
      <c r="B727" s="89"/>
      <c r="C727" s="284" t="s">
        <v>99</v>
      </c>
      <c r="D727" s="84">
        <v>43479</v>
      </c>
      <c r="E727" s="85" t="s">
        <v>2168</v>
      </c>
      <c r="F727" s="85" t="s">
        <v>3</v>
      </c>
      <c r="G727" s="85">
        <v>1702865</v>
      </c>
      <c r="H727" s="89"/>
      <c r="I727" s="285" t="s">
        <v>3850</v>
      </c>
      <c r="J727" s="89"/>
      <c r="K727" s="89"/>
      <c r="L727" s="89"/>
      <c r="M727" s="89"/>
      <c r="N727" s="286">
        <v>0</v>
      </c>
      <c r="O727" s="286">
        <v>2404.8200000000002</v>
      </c>
      <c r="P727" s="89" t="s">
        <v>674</v>
      </c>
    </row>
    <row r="728" spans="1:16" ht="51">
      <c r="A728" s="283">
        <v>46</v>
      </c>
      <c r="B728" s="89"/>
      <c r="C728" s="284" t="s">
        <v>50</v>
      </c>
      <c r="D728" s="84">
        <v>43479</v>
      </c>
      <c r="E728" s="85" t="s">
        <v>2169</v>
      </c>
      <c r="F728" s="85" t="s">
        <v>3</v>
      </c>
      <c r="G728" s="85">
        <v>1702883</v>
      </c>
      <c r="H728" s="89"/>
      <c r="I728" s="285" t="s">
        <v>3851</v>
      </c>
      <c r="J728" s="89"/>
      <c r="K728" s="89"/>
      <c r="L728" s="89"/>
      <c r="M728" s="89"/>
      <c r="N728" s="286">
        <v>0</v>
      </c>
      <c r="O728" s="286">
        <v>5768.8</v>
      </c>
      <c r="P728" s="89" t="s">
        <v>674</v>
      </c>
    </row>
    <row r="729" spans="1:16" ht="51">
      <c r="A729" s="283">
        <v>46</v>
      </c>
      <c r="B729" s="89"/>
      <c r="C729" s="284" t="s">
        <v>50</v>
      </c>
      <c r="D729" s="84">
        <v>43479</v>
      </c>
      <c r="E729" s="85" t="s">
        <v>2170</v>
      </c>
      <c r="F729" s="85" t="s">
        <v>3</v>
      </c>
      <c r="G729" s="85">
        <v>1702886</v>
      </c>
      <c r="H729" s="89"/>
      <c r="I729" s="285" t="s">
        <v>3852</v>
      </c>
      <c r="J729" s="89"/>
      <c r="K729" s="89"/>
      <c r="L729" s="89"/>
      <c r="M729" s="89"/>
      <c r="N729" s="286">
        <v>0</v>
      </c>
      <c r="O729" s="286">
        <v>6009.37</v>
      </c>
      <c r="P729" s="89" t="s">
        <v>674</v>
      </c>
    </row>
    <row r="730" spans="1:16" ht="63.75">
      <c r="A730" s="283">
        <v>290</v>
      </c>
      <c r="B730" s="89"/>
      <c r="C730" s="284" t="s">
        <v>130</v>
      </c>
      <c r="D730" s="84">
        <v>43479</v>
      </c>
      <c r="E730" s="85" t="s">
        <v>2171</v>
      </c>
      <c r="F730" s="85" t="s">
        <v>3</v>
      </c>
      <c r="G730" s="85">
        <v>1702894</v>
      </c>
      <c r="H730" s="89"/>
      <c r="I730" s="285" t="s">
        <v>3853</v>
      </c>
      <c r="J730" s="89"/>
      <c r="K730" s="89"/>
      <c r="L730" s="89"/>
      <c r="M730" s="89"/>
      <c r="N730" s="286">
        <v>0</v>
      </c>
      <c r="O730" s="286">
        <v>5096.22</v>
      </c>
      <c r="P730" s="89" t="s">
        <v>674</v>
      </c>
    </row>
    <row r="731" spans="1:16" ht="63.75">
      <c r="A731" s="283">
        <v>290</v>
      </c>
      <c r="B731" s="89"/>
      <c r="C731" s="284" t="s">
        <v>130</v>
      </c>
      <c r="D731" s="84">
        <v>43479</v>
      </c>
      <c r="E731" s="85" t="s">
        <v>2172</v>
      </c>
      <c r="F731" s="85" t="s">
        <v>3</v>
      </c>
      <c r="G731" s="85">
        <v>1702899</v>
      </c>
      <c r="H731" s="89"/>
      <c r="I731" s="285" t="s">
        <v>3854</v>
      </c>
      <c r="J731" s="89"/>
      <c r="K731" s="89"/>
      <c r="L731" s="89"/>
      <c r="M731" s="89"/>
      <c r="N731" s="286">
        <v>0</v>
      </c>
      <c r="O731" s="286">
        <v>3836</v>
      </c>
      <c r="P731" s="89" t="s">
        <v>674</v>
      </c>
    </row>
    <row r="732" spans="1:16" ht="51">
      <c r="A732" s="283">
        <v>290</v>
      </c>
      <c r="B732" s="89"/>
      <c r="C732" s="284" t="s">
        <v>130</v>
      </c>
      <c r="D732" s="84">
        <v>43479</v>
      </c>
      <c r="E732" s="85" t="s">
        <v>2173</v>
      </c>
      <c r="F732" s="85" t="s">
        <v>3</v>
      </c>
      <c r="G732" s="85">
        <v>1702906</v>
      </c>
      <c r="H732" s="89"/>
      <c r="I732" s="285" t="s">
        <v>3855</v>
      </c>
      <c r="J732" s="89"/>
      <c r="K732" s="89"/>
      <c r="L732" s="89"/>
      <c r="M732" s="89"/>
      <c r="N732" s="286">
        <v>0</v>
      </c>
      <c r="O732" s="286">
        <v>87.69</v>
      </c>
      <c r="P732" s="89" t="s">
        <v>674</v>
      </c>
    </row>
    <row r="733" spans="1:16" ht="51">
      <c r="A733" s="283" t="s">
        <v>567</v>
      </c>
      <c r="B733" s="89"/>
      <c r="C733" s="284" t="s">
        <v>617</v>
      </c>
      <c r="D733" s="84">
        <v>43479</v>
      </c>
      <c r="E733" s="85" t="s">
        <v>2174</v>
      </c>
      <c r="F733" s="85" t="s">
        <v>3</v>
      </c>
      <c r="G733" s="85">
        <v>1702914</v>
      </c>
      <c r="H733" s="89"/>
      <c r="I733" s="285" t="s">
        <v>3856</v>
      </c>
      <c r="J733" s="89"/>
      <c r="K733" s="89"/>
      <c r="L733" s="89"/>
      <c r="M733" s="89"/>
      <c r="N733" s="286">
        <v>0</v>
      </c>
      <c r="O733" s="286">
        <v>965</v>
      </c>
      <c r="P733" s="89" t="s">
        <v>674</v>
      </c>
    </row>
    <row r="734" spans="1:16" ht="63.75">
      <c r="A734" s="283">
        <v>10</v>
      </c>
      <c r="B734" s="89"/>
      <c r="C734" s="284" t="s">
        <v>43</v>
      </c>
      <c r="D734" s="84">
        <v>43479</v>
      </c>
      <c r="E734" s="85" t="s">
        <v>2175</v>
      </c>
      <c r="F734" s="85" t="s">
        <v>3</v>
      </c>
      <c r="G734" s="85">
        <v>1702915</v>
      </c>
      <c r="H734" s="89"/>
      <c r="I734" s="285" t="s">
        <v>3857</v>
      </c>
      <c r="J734" s="89"/>
      <c r="K734" s="89"/>
      <c r="L734" s="89"/>
      <c r="M734" s="89"/>
      <c r="N734" s="286">
        <v>0</v>
      </c>
      <c r="O734" s="286">
        <v>6951.1100000000006</v>
      </c>
      <c r="P734" s="89" t="s">
        <v>674</v>
      </c>
    </row>
    <row r="735" spans="1:16" ht="51">
      <c r="A735" s="283">
        <v>572</v>
      </c>
      <c r="B735" s="89"/>
      <c r="C735" s="284" t="s">
        <v>179</v>
      </c>
      <c r="D735" s="84">
        <v>43479</v>
      </c>
      <c r="E735" s="85" t="s">
        <v>2176</v>
      </c>
      <c r="F735" s="85" t="s">
        <v>3</v>
      </c>
      <c r="G735" s="85">
        <v>1702917</v>
      </c>
      <c r="H735" s="89"/>
      <c r="I735" s="285" t="s">
        <v>3858</v>
      </c>
      <c r="J735" s="89"/>
      <c r="K735" s="89"/>
      <c r="L735" s="89"/>
      <c r="M735" s="89"/>
      <c r="N735" s="286">
        <v>0</v>
      </c>
      <c r="O735" s="286">
        <v>7903.6500000000005</v>
      </c>
      <c r="P735" s="89" t="s">
        <v>674</v>
      </c>
    </row>
    <row r="736" spans="1:16" ht="51">
      <c r="A736" s="283" t="s">
        <v>567</v>
      </c>
      <c r="B736" s="89"/>
      <c r="C736" s="284" t="s">
        <v>617</v>
      </c>
      <c r="D736" s="84">
        <v>43479</v>
      </c>
      <c r="E736" s="85" t="s">
        <v>2177</v>
      </c>
      <c r="F736" s="85" t="s">
        <v>3</v>
      </c>
      <c r="G736" s="85">
        <v>1702918</v>
      </c>
      <c r="H736" s="89"/>
      <c r="I736" s="285" t="s">
        <v>3859</v>
      </c>
      <c r="J736" s="89"/>
      <c r="K736" s="89"/>
      <c r="L736" s="89"/>
      <c r="M736" s="89"/>
      <c r="N736" s="286">
        <v>0</v>
      </c>
      <c r="O736" s="286">
        <v>3610</v>
      </c>
      <c r="P736" s="89" t="s">
        <v>674</v>
      </c>
    </row>
    <row r="737" spans="1:16" ht="63.75">
      <c r="A737" s="283">
        <v>10</v>
      </c>
      <c r="B737" s="89"/>
      <c r="C737" s="284" t="s">
        <v>43</v>
      </c>
      <c r="D737" s="84">
        <v>43479</v>
      </c>
      <c r="E737" s="85" t="s">
        <v>2178</v>
      </c>
      <c r="F737" s="85" t="s">
        <v>3</v>
      </c>
      <c r="G737" s="85">
        <v>1702919</v>
      </c>
      <c r="H737" s="89"/>
      <c r="I737" s="285" t="s">
        <v>3860</v>
      </c>
      <c r="J737" s="89"/>
      <c r="K737" s="89"/>
      <c r="L737" s="89"/>
      <c r="M737" s="89"/>
      <c r="N737" s="286">
        <v>0</v>
      </c>
      <c r="O737" s="286">
        <v>6634.4000000000005</v>
      </c>
      <c r="P737" s="89" t="s">
        <v>674</v>
      </c>
    </row>
    <row r="738" spans="1:16" ht="51">
      <c r="A738" s="283">
        <v>680</v>
      </c>
      <c r="B738" s="89"/>
      <c r="C738" s="284" t="s">
        <v>193</v>
      </c>
      <c r="D738" s="84">
        <v>43479</v>
      </c>
      <c r="E738" s="85" t="s">
        <v>2179</v>
      </c>
      <c r="F738" s="85" t="s">
        <v>3</v>
      </c>
      <c r="G738" s="85">
        <v>1702934</v>
      </c>
      <c r="H738" s="89"/>
      <c r="I738" s="285" t="s">
        <v>3861</v>
      </c>
      <c r="J738" s="89"/>
      <c r="K738" s="89"/>
      <c r="L738" s="89"/>
      <c r="M738" s="89"/>
      <c r="N738" s="286">
        <v>0</v>
      </c>
      <c r="O738" s="286">
        <v>377.40000000000003</v>
      </c>
      <c r="P738" s="89" t="s">
        <v>674</v>
      </c>
    </row>
    <row r="739" spans="1:16" ht="51">
      <c r="A739" s="283">
        <v>680</v>
      </c>
      <c r="B739" s="89"/>
      <c r="C739" s="284" t="s">
        <v>193</v>
      </c>
      <c r="D739" s="84">
        <v>43479</v>
      </c>
      <c r="E739" s="85" t="s">
        <v>2180</v>
      </c>
      <c r="F739" s="85" t="s">
        <v>3</v>
      </c>
      <c r="G739" s="85">
        <v>1702935</v>
      </c>
      <c r="H739" s="89"/>
      <c r="I739" s="285" t="s">
        <v>3862</v>
      </c>
      <c r="J739" s="89"/>
      <c r="K739" s="89"/>
      <c r="L739" s="89"/>
      <c r="M739" s="89"/>
      <c r="N739" s="286">
        <v>0</v>
      </c>
      <c r="O739" s="286">
        <v>10</v>
      </c>
      <c r="P739" s="89" t="s">
        <v>674</v>
      </c>
    </row>
    <row r="740" spans="1:16" ht="51">
      <c r="A740" s="283">
        <v>20</v>
      </c>
      <c r="B740" s="89"/>
      <c r="C740" s="284" t="s">
        <v>46</v>
      </c>
      <c r="D740" s="84">
        <v>43479</v>
      </c>
      <c r="E740" s="85" t="s">
        <v>2181</v>
      </c>
      <c r="F740" s="85" t="s">
        <v>3</v>
      </c>
      <c r="G740" s="85">
        <v>1702903</v>
      </c>
      <c r="H740" s="89"/>
      <c r="I740" s="285" t="s">
        <v>3863</v>
      </c>
      <c r="J740" s="89"/>
      <c r="K740" s="89"/>
      <c r="L740" s="89"/>
      <c r="M740" s="89"/>
      <c r="N740" s="286">
        <v>0</v>
      </c>
      <c r="O740" s="286">
        <v>432.43</v>
      </c>
      <c r="P740" s="89" t="s">
        <v>674</v>
      </c>
    </row>
    <row r="741" spans="1:16" ht="51">
      <c r="A741" s="283" t="s">
        <v>567</v>
      </c>
      <c r="B741" s="89"/>
      <c r="C741" s="284" t="s">
        <v>617</v>
      </c>
      <c r="D741" s="84">
        <v>43479</v>
      </c>
      <c r="E741" s="85" t="s">
        <v>2182</v>
      </c>
      <c r="F741" s="85" t="s">
        <v>3</v>
      </c>
      <c r="G741" s="85">
        <v>1702902</v>
      </c>
      <c r="H741" s="89"/>
      <c r="I741" s="285" t="s">
        <v>3864</v>
      </c>
      <c r="J741" s="89"/>
      <c r="K741" s="89"/>
      <c r="L741" s="89"/>
      <c r="M741" s="89"/>
      <c r="N741" s="286">
        <v>0</v>
      </c>
      <c r="O741" s="286">
        <v>1018</v>
      </c>
      <c r="P741" s="89" t="s">
        <v>674</v>
      </c>
    </row>
    <row r="742" spans="1:16" ht="51">
      <c r="A742" s="283">
        <v>20</v>
      </c>
      <c r="B742" s="89"/>
      <c r="C742" s="284" t="s">
        <v>46</v>
      </c>
      <c r="D742" s="84">
        <v>43479</v>
      </c>
      <c r="E742" s="85" t="s">
        <v>2183</v>
      </c>
      <c r="F742" s="85" t="s">
        <v>3</v>
      </c>
      <c r="G742" s="85">
        <v>1702897</v>
      </c>
      <c r="H742" s="89"/>
      <c r="I742" s="285" t="s">
        <v>3865</v>
      </c>
      <c r="J742" s="89"/>
      <c r="K742" s="89"/>
      <c r="L742" s="89"/>
      <c r="M742" s="89"/>
      <c r="N742" s="286">
        <v>0</v>
      </c>
      <c r="O742" s="286">
        <v>9.93</v>
      </c>
      <c r="P742" s="89" t="s">
        <v>674</v>
      </c>
    </row>
    <row r="743" spans="1:16" ht="51">
      <c r="A743" s="283">
        <v>20</v>
      </c>
      <c r="B743" s="89"/>
      <c r="C743" s="284" t="s">
        <v>46</v>
      </c>
      <c r="D743" s="84">
        <v>43479</v>
      </c>
      <c r="E743" s="85" t="s">
        <v>2184</v>
      </c>
      <c r="F743" s="85" t="s">
        <v>3</v>
      </c>
      <c r="G743" s="85">
        <v>1702889</v>
      </c>
      <c r="H743" s="89"/>
      <c r="I743" s="285" t="s">
        <v>3866</v>
      </c>
      <c r="J743" s="89"/>
      <c r="K743" s="89"/>
      <c r="L743" s="89"/>
      <c r="M743" s="89"/>
      <c r="N743" s="286">
        <v>0</v>
      </c>
      <c r="O743" s="286">
        <v>4.3</v>
      </c>
      <c r="P743" s="89" t="s">
        <v>674</v>
      </c>
    </row>
    <row r="744" spans="1:16" ht="51">
      <c r="A744" s="283" t="s">
        <v>567</v>
      </c>
      <c r="B744" s="89"/>
      <c r="C744" s="284" t="s">
        <v>617</v>
      </c>
      <c r="D744" s="84">
        <v>43479</v>
      </c>
      <c r="E744" s="85" t="s">
        <v>2185</v>
      </c>
      <c r="F744" s="85" t="s">
        <v>3</v>
      </c>
      <c r="G744" s="85">
        <v>1702885</v>
      </c>
      <c r="H744" s="89"/>
      <c r="I744" s="285" t="s">
        <v>1434</v>
      </c>
      <c r="J744" s="89"/>
      <c r="K744" s="89"/>
      <c r="L744" s="89"/>
      <c r="M744" s="89"/>
      <c r="N744" s="286">
        <v>0</v>
      </c>
      <c r="O744" s="286">
        <v>241.66</v>
      </c>
      <c r="P744" s="89" t="s">
        <v>674</v>
      </c>
    </row>
    <row r="745" spans="1:16" ht="51">
      <c r="A745" s="283" t="s">
        <v>567</v>
      </c>
      <c r="B745" s="89"/>
      <c r="C745" s="284" t="s">
        <v>617</v>
      </c>
      <c r="D745" s="84">
        <v>43479</v>
      </c>
      <c r="E745" s="85" t="s">
        <v>2186</v>
      </c>
      <c r="F745" s="85" t="s">
        <v>3</v>
      </c>
      <c r="G745" s="85">
        <v>1702884</v>
      </c>
      <c r="H745" s="89"/>
      <c r="I745" s="285" t="s">
        <v>3867</v>
      </c>
      <c r="J745" s="89"/>
      <c r="K745" s="89"/>
      <c r="L745" s="89"/>
      <c r="M745" s="89"/>
      <c r="N745" s="286">
        <v>0</v>
      </c>
      <c r="O745" s="286">
        <v>1195.9000000000001</v>
      </c>
      <c r="P745" s="89" t="s">
        <v>674</v>
      </c>
    </row>
    <row r="746" spans="1:16" ht="63.75">
      <c r="A746" s="283">
        <v>48</v>
      </c>
      <c r="B746" s="89"/>
      <c r="C746" s="284" t="s">
        <v>52</v>
      </c>
      <c r="D746" s="84">
        <v>43479</v>
      </c>
      <c r="E746" s="85" t="s">
        <v>2187</v>
      </c>
      <c r="F746" s="85" t="s">
        <v>3</v>
      </c>
      <c r="G746" s="85">
        <v>1702870</v>
      </c>
      <c r="H746" s="89"/>
      <c r="I746" s="285" t="s">
        <v>3868</v>
      </c>
      <c r="J746" s="89"/>
      <c r="K746" s="89"/>
      <c r="L746" s="89"/>
      <c r="M746" s="89"/>
      <c r="N746" s="286">
        <v>0</v>
      </c>
      <c r="O746" s="286">
        <v>524</v>
      </c>
      <c r="P746" s="89" t="s">
        <v>674</v>
      </c>
    </row>
    <row r="747" spans="1:16" ht="63.75">
      <c r="A747" s="283">
        <v>48</v>
      </c>
      <c r="B747" s="89"/>
      <c r="C747" s="284" t="s">
        <v>52</v>
      </c>
      <c r="D747" s="84">
        <v>43479</v>
      </c>
      <c r="E747" s="85" t="s">
        <v>2188</v>
      </c>
      <c r="F747" s="85" t="s">
        <v>3</v>
      </c>
      <c r="G747" s="85">
        <v>1702869</v>
      </c>
      <c r="H747" s="89"/>
      <c r="I747" s="285" t="s">
        <v>3869</v>
      </c>
      <c r="J747" s="89"/>
      <c r="K747" s="89"/>
      <c r="L747" s="89"/>
      <c r="M747" s="89"/>
      <c r="N747" s="286">
        <v>0</v>
      </c>
      <c r="O747" s="286">
        <v>1</v>
      </c>
      <c r="P747" s="89" t="s">
        <v>674</v>
      </c>
    </row>
    <row r="748" spans="1:16" ht="51">
      <c r="A748" s="283">
        <v>20</v>
      </c>
      <c r="B748" s="89"/>
      <c r="C748" s="284" t="s">
        <v>46</v>
      </c>
      <c r="D748" s="84">
        <v>43479</v>
      </c>
      <c r="E748" s="85" t="s">
        <v>2189</v>
      </c>
      <c r="F748" s="85" t="s">
        <v>3</v>
      </c>
      <c r="G748" s="85">
        <v>1702864</v>
      </c>
      <c r="H748" s="89"/>
      <c r="I748" s="285" t="s">
        <v>3870</v>
      </c>
      <c r="J748" s="89"/>
      <c r="K748" s="89"/>
      <c r="L748" s="89"/>
      <c r="M748" s="89"/>
      <c r="N748" s="286">
        <v>0</v>
      </c>
      <c r="O748" s="286">
        <v>20.5</v>
      </c>
      <c r="P748" s="89" t="s">
        <v>674</v>
      </c>
    </row>
    <row r="749" spans="1:16" ht="51">
      <c r="A749" s="283">
        <v>20</v>
      </c>
      <c r="B749" s="89"/>
      <c r="C749" s="284" t="s">
        <v>46</v>
      </c>
      <c r="D749" s="84">
        <v>43479</v>
      </c>
      <c r="E749" s="85" t="s">
        <v>2190</v>
      </c>
      <c r="F749" s="85" t="s">
        <v>3</v>
      </c>
      <c r="G749" s="85">
        <v>1702863</v>
      </c>
      <c r="H749" s="89"/>
      <c r="I749" s="285" t="s">
        <v>3871</v>
      </c>
      <c r="J749" s="89"/>
      <c r="K749" s="89"/>
      <c r="L749" s="89"/>
      <c r="M749" s="89"/>
      <c r="N749" s="286">
        <v>0</v>
      </c>
      <c r="O749" s="286">
        <v>1514.2</v>
      </c>
      <c r="P749" s="89" t="s">
        <v>674</v>
      </c>
    </row>
    <row r="750" spans="1:16" ht="51">
      <c r="A750" s="283">
        <v>20</v>
      </c>
      <c r="B750" s="89"/>
      <c r="C750" s="284" t="s">
        <v>46</v>
      </c>
      <c r="D750" s="84">
        <v>43479</v>
      </c>
      <c r="E750" s="85" t="s">
        <v>2191</v>
      </c>
      <c r="F750" s="85" t="s">
        <v>3</v>
      </c>
      <c r="G750" s="85">
        <v>1702862</v>
      </c>
      <c r="H750" s="89"/>
      <c r="I750" s="285" t="s">
        <v>3872</v>
      </c>
      <c r="J750" s="89"/>
      <c r="K750" s="89"/>
      <c r="L750" s="89"/>
      <c r="M750" s="89"/>
      <c r="N750" s="286">
        <v>0</v>
      </c>
      <c r="O750" s="286">
        <v>273.5</v>
      </c>
      <c r="P750" s="89" t="s">
        <v>674</v>
      </c>
    </row>
    <row r="751" spans="1:16" ht="51">
      <c r="A751" s="283">
        <v>20</v>
      </c>
      <c r="B751" s="89"/>
      <c r="C751" s="284" t="s">
        <v>46</v>
      </c>
      <c r="D751" s="84">
        <v>43479</v>
      </c>
      <c r="E751" s="85" t="s">
        <v>2192</v>
      </c>
      <c r="F751" s="85" t="s">
        <v>3</v>
      </c>
      <c r="G751" s="85">
        <v>1702861</v>
      </c>
      <c r="H751" s="89"/>
      <c r="I751" s="285" t="s">
        <v>3873</v>
      </c>
      <c r="J751" s="89"/>
      <c r="K751" s="89"/>
      <c r="L751" s="89"/>
      <c r="M751" s="89"/>
      <c r="N751" s="286">
        <v>0</v>
      </c>
      <c r="O751" s="286">
        <v>680</v>
      </c>
      <c r="P751" s="89" t="s">
        <v>674</v>
      </c>
    </row>
    <row r="752" spans="1:16" ht="63.75">
      <c r="A752" s="283">
        <v>20</v>
      </c>
      <c r="B752" s="89"/>
      <c r="C752" s="284" t="s">
        <v>46</v>
      </c>
      <c r="D752" s="84">
        <v>43479</v>
      </c>
      <c r="E752" s="85" t="s">
        <v>2193</v>
      </c>
      <c r="F752" s="85" t="s">
        <v>3</v>
      </c>
      <c r="G752" s="85">
        <v>1702858</v>
      </c>
      <c r="H752" s="89"/>
      <c r="I752" s="285" t="s">
        <v>3874</v>
      </c>
      <c r="J752" s="89"/>
      <c r="K752" s="89"/>
      <c r="L752" s="89"/>
      <c r="M752" s="89"/>
      <c r="N752" s="286">
        <v>0</v>
      </c>
      <c r="O752" s="286">
        <v>10</v>
      </c>
      <c r="P752" s="89" t="s">
        <v>674</v>
      </c>
    </row>
    <row r="753" spans="1:16" ht="51">
      <c r="A753" s="283" t="s">
        <v>567</v>
      </c>
      <c r="B753" s="89"/>
      <c r="C753" s="284" t="s">
        <v>617</v>
      </c>
      <c r="D753" s="84">
        <v>43479</v>
      </c>
      <c r="E753" s="85" t="s">
        <v>2194</v>
      </c>
      <c r="F753" s="85" t="s">
        <v>3</v>
      </c>
      <c r="G753" s="85">
        <v>1702847</v>
      </c>
      <c r="H753" s="89"/>
      <c r="I753" s="285" t="s">
        <v>3875</v>
      </c>
      <c r="J753" s="89"/>
      <c r="K753" s="89"/>
      <c r="L753" s="89"/>
      <c r="M753" s="89"/>
      <c r="N753" s="286">
        <v>0</v>
      </c>
      <c r="O753" s="286">
        <v>371</v>
      </c>
      <c r="P753" s="89" t="s">
        <v>674</v>
      </c>
    </row>
    <row r="754" spans="1:16" ht="102">
      <c r="A754" s="283">
        <v>197</v>
      </c>
      <c r="B754" s="89"/>
      <c r="C754" s="284" t="s">
        <v>1372</v>
      </c>
      <c r="D754" s="84">
        <v>43479</v>
      </c>
      <c r="E754" s="85" t="s">
        <v>2195</v>
      </c>
      <c r="F754" s="85" t="s">
        <v>633</v>
      </c>
      <c r="G754" s="85">
        <v>7068</v>
      </c>
      <c r="H754" s="89"/>
      <c r="I754" s="285" t="s">
        <v>3876</v>
      </c>
      <c r="J754" s="89"/>
      <c r="K754" s="89"/>
      <c r="L754" s="89"/>
      <c r="M754" s="89"/>
      <c r="N754" s="286">
        <v>14518.25</v>
      </c>
      <c r="O754" s="286">
        <v>0</v>
      </c>
      <c r="P754" s="89" t="s">
        <v>674</v>
      </c>
    </row>
    <row r="755" spans="1:16" ht="89.25">
      <c r="A755" s="283">
        <v>197</v>
      </c>
      <c r="B755" s="89"/>
      <c r="C755" s="284" t="s">
        <v>1372</v>
      </c>
      <c r="D755" s="84">
        <v>43479</v>
      </c>
      <c r="E755" s="85" t="s">
        <v>2196</v>
      </c>
      <c r="F755" s="85" t="s">
        <v>15</v>
      </c>
      <c r="G755" s="85">
        <v>7068</v>
      </c>
      <c r="H755" s="89"/>
      <c r="I755" s="285" t="s">
        <v>3877</v>
      </c>
      <c r="J755" s="89"/>
      <c r="K755" s="89"/>
      <c r="L755" s="89"/>
      <c r="M755" s="89"/>
      <c r="N755" s="286">
        <v>980.83</v>
      </c>
      <c r="O755" s="286">
        <v>0</v>
      </c>
      <c r="P755" s="89" t="s">
        <v>674</v>
      </c>
    </row>
    <row r="756" spans="1:16" ht="63.75">
      <c r="A756" s="283">
        <v>10</v>
      </c>
      <c r="B756" s="89"/>
      <c r="C756" s="284" t="s">
        <v>43</v>
      </c>
      <c r="D756" s="84">
        <v>43479</v>
      </c>
      <c r="E756" s="85" t="s">
        <v>2197</v>
      </c>
      <c r="F756" s="85" t="s">
        <v>6</v>
      </c>
      <c r="G756" s="85">
        <v>938484</v>
      </c>
      <c r="H756" s="89"/>
      <c r="I756" s="285" t="s">
        <v>3878</v>
      </c>
      <c r="J756" s="89"/>
      <c r="K756" s="89"/>
      <c r="L756" s="89"/>
      <c r="M756" s="89"/>
      <c r="N756" s="286">
        <v>0</v>
      </c>
      <c r="O756" s="286">
        <v>14047.57</v>
      </c>
      <c r="P756" s="89" t="s">
        <v>674</v>
      </c>
    </row>
    <row r="757" spans="1:16" ht="63.75">
      <c r="A757" s="283">
        <v>10</v>
      </c>
      <c r="B757" s="89"/>
      <c r="C757" s="284" t="s">
        <v>43</v>
      </c>
      <c r="D757" s="84">
        <v>43479</v>
      </c>
      <c r="E757" s="85" t="s">
        <v>2198</v>
      </c>
      <c r="F757" s="85" t="s">
        <v>15</v>
      </c>
      <c r="G757" s="85">
        <v>938485</v>
      </c>
      <c r="H757" s="89"/>
      <c r="I757" s="285" t="s">
        <v>3879</v>
      </c>
      <c r="J757" s="89"/>
      <c r="K757" s="89"/>
      <c r="L757" s="89"/>
      <c r="M757" s="89"/>
      <c r="N757" s="286">
        <v>50</v>
      </c>
      <c r="O757" s="286">
        <v>0</v>
      </c>
      <c r="P757" s="89" t="s">
        <v>674</v>
      </c>
    </row>
    <row r="758" spans="1:16" ht="51">
      <c r="A758" s="283">
        <v>513</v>
      </c>
      <c r="B758" s="89"/>
      <c r="C758" s="284" t="s">
        <v>173</v>
      </c>
      <c r="D758" s="84">
        <v>43479</v>
      </c>
      <c r="E758" s="85" t="s">
        <v>2199</v>
      </c>
      <c r="F758" s="85" t="s">
        <v>15</v>
      </c>
      <c r="G758" s="85">
        <v>938487</v>
      </c>
      <c r="H758" s="89"/>
      <c r="I758" s="285" t="s">
        <v>3880</v>
      </c>
      <c r="J758" s="89"/>
      <c r="K758" s="89"/>
      <c r="L758" s="89"/>
      <c r="M758" s="89"/>
      <c r="N758" s="286">
        <v>50</v>
      </c>
      <c r="O758" s="286">
        <v>0</v>
      </c>
      <c r="P758" s="89" t="s">
        <v>674</v>
      </c>
    </row>
    <row r="759" spans="1:16" ht="63.75">
      <c r="A759" s="283" t="s">
        <v>567</v>
      </c>
      <c r="B759" s="89"/>
      <c r="C759" s="284" t="s">
        <v>617</v>
      </c>
      <c r="D759" s="84">
        <v>43479</v>
      </c>
      <c r="E759" s="85" t="s">
        <v>2200</v>
      </c>
      <c r="F759" s="85" t="s">
        <v>6</v>
      </c>
      <c r="G759" s="85">
        <v>1070280</v>
      </c>
      <c r="H759" s="89"/>
      <c r="I759" s="285" t="s">
        <v>3881</v>
      </c>
      <c r="J759" s="89"/>
      <c r="K759" s="89"/>
      <c r="L759" s="89"/>
      <c r="M759" s="89"/>
      <c r="N759" s="286">
        <v>0</v>
      </c>
      <c r="O759" s="286">
        <v>260522</v>
      </c>
      <c r="P759" s="89" t="s">
        <v>674</v>
      </c>
    </row>
    <row r="760" spans="1:16" ht="51">
      <c r="A760" s="283" t="s">
        <v>561</v>
      </c>
      <c r="B760" s="89"/>
      <c r="C760" s="284" t="s">
        <v>771</v>
      </c>
      <c r="D760" s="84">
        <v>43479</v>
      </c>
      <c r="E760" s="85" t="s">
        <v>2201</v>
      </c>
      <c r="F760" s="85" t="s">
        <v>6</v>
      </c>
      <c r="G760" s="85">
        <v>1070279</v>
      </c>
      <c r="H760" s="89"/>
      <c r="I760" s="285" t="s">
        <v>3882</v>
      </c>
      <c r="J760" s="89"/>
      <c r="K760" s="89"/>
      <c r="L760" s="89"/>
      <c r="M760" s="89"/>
      <c r="N760" s="286">
        <v>0</v>
      </c>
      <c r="O760" s="286">
        <v>973117.74</v>
      </c>
      <c r="P760" s="89" t="s">
        <v>674</v>
      </c>
    </row>
    <row r="761" spans="1:16" ht="63.75">
      <c r="A761" s="283">
        <v>597</v>
      </c>
      <c r="B761" s="89"/>
      <c r="C761" s="284" t="s">
        <v>738</v>
      </c>
      <c r="D761" s="84">
        <v>43479</v>
      </c>
      <c r="E761" s="85" t="s">
        <v>2202</v>
      </c>
      <c r="F761" s="85" t="s">
        <v>11</v>
      </c>
      <c r="G761" s="85">
        <v>944877</v>
      </c>
      <c r="H761" s="89"/>
      <c r="I761" s="285" t="s">
        <v>3883</v>
      </c>
      <c r="J761" s="89"/>
      <c r="K761" s="89"/>
      <c r="L761" s="89"/>
      <c r="M761" s="89"/>
      <c r="N761" s="286">
        <v>16297.7</v>
      </c>
      <c r="O761" s="286">
        <v>0</v>
      </c>
      <c r="P761" s="89" t="s">
        <v>674</v>
      </c>
    </row>
    <row r="762" spans="1:16" ht="63.75">
      <c r="A762" s="283" t="s">
        <v>558</v>
      </c>
      <c r="B762" s="89"/>
      <c r="C762" s="284" t="s">
        <v>618</v>
      </c>
      <c r="D762" s="84">
        <v>43479</v>
      </c>
      <c r="E762" s="85" t="s">
        <v>2203</v>
      </c>
      <c r="F762" s="85" t="s">
        <v>11</v>
      </c>
      <c r="G762" s="85">
        <v>944880</v>
      </c>
      <c r="H762" s="89"/>
      <c r="I762" s="285" t="s">
        <v>3884</v>
      </c>
      <c r="J762" s="89"/>
      <c r="K762" s="89"/>
      <c r="L762" s="89"/>
      <c r="M762" s="89"/>
      <c r="N762" s="286">
        <v>50</v>
      </c>
      <c r="O762" s="286">
        <v>0</v>
      </c>
      <c r="P762" s="89" t="s">
        <v>674</v>
      </c>
    </row>
    <row r="763" spans="1:16" ht="76.5">
      <c r="A763" s="283" t="s">
        <v>559</v>
      </c>
      <c r="B763" s="89"/>
      <c r="C763" s="284" t="s">
        <v>798</v>
      </c>
      <c r="D763" s="84">
        <v>43479</v>
      </c>
      <c r="E763" s="85" t="s">
        <v>2204</v>
      </c>
      <c r="F763" s="85" t="s">
        <v>6</v>
      </c>
      <c r="G763" s="85">
        <v>944879</v>
      </c>
      <c r="H763" s="89"/>
      <c r="I763" s="285" t="s">
        <v>3885</v>
      </c>
      <c r="J763" s="89"/>
      <c r="K763" s="89"/>
      <c r="L763" s="89"/>
      <c r="M763" s="89"/>
      <c r="N763" s="286">
        <v>120326325</v>
      </c>
      <c r="O763" s="286">
        <v>0</v>
      </c>
      <c r="P763" s="89" t="s">
        <v>674</v>
      </c>
    </row>
    <row r="764" spans="1:16" ht="63.75">
      <c r="A764" s="283">
        <v>10</v>
      </c>
      <c r="B764" s="89"/>
      <c r="C764" s="284" t="s">
        <v>43</v>
      </c>
      <c r="D764" s="84">
        <v>43479</v>
      </c>
      <c r="E764" s="85" t="s">
        <v>2205</v>
      </c>
      <c r="F764" s="85" t="s">
        <v>6</v>
      </c>
      <c r="G764" s="85">
        <v>938795</v>
      </c>
      <c r="H764" s="89"/>
      <c r="I764" s="285" t="s">
        <v>3886</v>
      </c>
      <c r="J764" s="89"/>
      <c r="K764" s="89"/>
      <c r="L764" s="89"/>
      <c r="M764" s="89"/>
      <c r="N764" s="286">
        <v>0</v>
      </c>
      <c r="O764" s="286">
        <v>12614.92</v>
      </c>
      <c r="P764" s="89" t="s">
        <v>674</v>
      </c>
    </row>
    <row r="765" spans="1:16" ht="63.75">
      <c r="A765" s="283">
        <v>10</v>
      </c>
      <c r="B765" s="89"/>
      <c r="C765" s="284" t="s">
        <v>43</v>
      </c>
      <c r="D765" s="84">
        <v>43479</v>
      </c>
      <c r="E765" s="85" t="s">
        <v>2206</v>
      </c>
      <c r="F765" s="85" t="s">
        <v>6</v>
      </c>
      <c r="G765" s="85">
        <v>938797</v>
      </c>
      <c r="H765" s="89"/>
      <c r="I765" s="285" t="s">
        <v>3887</v>
      </c>
      <c r="J765" s="89"/>
      <c r="K765" s="89"/>
      <c r="L765" s="89"/>
      <c r="M765" s="89"/>
      <c r="N765" s="286">
        <v>0</v>
      </c>
      <c r="O765" s="286">
        <v>18733.43</v>
      </c>
      <c r="P765" s="89" t="s">
        <v>674</v>
      </c>
    </row>
    <row r="766" spans="1:16" ht="76.5">
      <c r="A766" s="283">
        <v>25</v>
      </c>
      <c r="B766" s="89"/>
      <c r="C766" s="284" t="s">
        <v>47</v>
      </c>
      <c r="D766" s="84">
        <v>43479</v>
      </c>
      <c r="E766" s="85" t="s">
        <v>2207</v>
      </c>
      <c r="F766" s="85" t="s">
        <v>675</v>
      </c>
      <c r="G766" s="85">
        <v>182886</v>
      </c>
      <c r="H766" s="89"/>
      <c r="I766" s="285" t="s">
        <v>3888</v>
      </c>
      <c r="J766" s="89"/>
      <c r="K766" s="89"/>
      <c r="L766" s="89"/>
      <c r="M766" s="89"/>
      <c r="N766" s="286">
        <v>292194.52</v>
      </c>
      <c r="O766" s="286">
        <v>0</v>
      </c>
      <c r="P766" s="89" t="s">
        <v>674</v>
      </c>
    </row>
    <row r="767" spans="1:16" ht="76.5">
      <c r="A767" s="283">
        <v>25</v>
      </c>
      <c r="B767" s="89"/>
      <c r="C767" s="284" t="s">
        <v>47</v>
      </c>
      <c r="D767" s="84">
        <v>43479</v>
      </c>
      <c r="E767" s="85" t="s">
        <v>2207</v>
      </c>
      <c r="F767" s="85" t="s">
        <v>675</v>
      </c>
      <c r="G767" s="85">
        <v>182878</v>
      </c>
      <c r="H767" s="89"/>
      <c r="I767" s="285" t="s">
        <v>3889</v>
      </c>
      <c r="J767" s="89"/>
      <c r="K767" s="89"/>
      <c r="L767" s="89"/>
      <c r="M767" s="89"/>
      <c r="N767" s="286">
        <v>1467069.47</v>
      </c>
      <c r="O767" s="286">
        <v>0</v>
      </c>
      <c r="P767" s="89" t="s">
        <v>674</v>
      </c>
    </row>
    <row r="768" spans="1:16" ht="51">
      <c r="A768" s="283">
        <v>117</v>
      </c>
      <c r="B768" s="89"/>
      <c r="C768" s="284" t="s">
        <v>64</v>
      </c>
      <c r="D768" s="84">
        <v>43479</v>
      </c>
      <c r="E768" s="85" t="s">
        <v>2208</v>
      </c>
      <c r="F768" s="85" t="s">
        <v>11</v>
      </c>
      <c r="G768" s="85">
        <v>944875</v>
      </c>
      <c r="H768" s="89"/>
      <c r="I768" s="285" t="s">
        <v>3890</v>
      </c>
      <c r="J768" s="89"/>
      <c r="K768" s="89"/>
      <c r="L768" s="89"/>
      <c r="M768" s="89"/>
      <c r="N768" s="286">
        <v>50</v>
      </c>
      <c r="O768" s="286">
        <v>0</v>
      </c>
      <c r="P768" s="89" t="s">
        <v>674</v>
      </c>
    </row>
    <row r="769" spans="1:16" ht="51">
      <c r="A769" s="283">
        <v>119</v>
      </c>
      <c r="B769" s="89"/>
      <c r="C769" s="284" t="s">
        <v>65</v>
      </c>
      <c r="D769" s="84">
        <v>43479</v>
      </c>
      <c r="E769" s="85" t="s">
        <v>2209</v>
      </c>
      <c r="F769" s="85" t="s">
        <v>11</v>
      </c>
      <c r="G769" s="85">
        <v>944874</v>
      </c>
      <c r="H769" s="89"/>
      <c r="I769" s="285" t="s">
        <v>3891</v>
      </c>
      <c r="J769" s="89"/>
      <c r="K769" s="89"/>
      <c r="L769" s="89"/>
      <c r="M769" s="89"/>
      <c r="N769" s="286">
        <v>50</v>
      </c>
      <c r="O769" s="286">
        <v>0</v>
      </c>
      <c r="P769" s="89" t="s">
        <v>674</v>
      </c>
    </row>
    <row r="770" spans="1:16" ht="63.75">
      <c r="A770" s="283">
        <v>10</v>
      </c>
      <c r="B770" s="89"/>
      <c r="C770" s="284" t="s">
        <v>43</v>
      </c>
      <c r="D770" s="84">
        <v>43479</v>
      </c>
      <c r="E770" s="85" t="s">
        <v>2210</v>
      </c>
      <c r="F770" s="85" t="s">
        <v>15</v>
      </c>
      <c r="G770" s="85">
        <v>938798</v>
      </c>
      <c r="H770" s="89"/>
      <c r="I770" s="285" t="s">
        <v>3892</v>
      </c>
      <c r="J770" s="89"/>
      <c r="K770" s="89"/>
      <c r="L770" s="89"/>
      <c r="M770" s="89"/>
      <c r="N770" s="286">
        <v>50</v>
      </c>
      <c r="O770" s="286">
        <v>0</v>
      </c>
      <c r="P770" s="89" t="s">
        <v>674</v>
      </c>
    </row>
    <row r="771" spans="1:16" ht="63.75">
      <c r="A771" s="283">
        <v>10</v>
      </c>
      <c r="B771" s="89"/>
      <c r="C771" s="284" t="s">
        <v>43</v>
      </c>
      <c r="D771" s="84">
        <v>43479</v>
      </c>
      <c r="E771" s="85" t="s">
        <v>2211</v>
      </c>
      <c r="F771" s="85" t="s">
        <v>15</v>
      </c>
      <c r="G771" s="85">
        <v>938796</v>
      </c>
      <c r="H771" s="89"/>
      <c r="I771" s="285" t="s">
        <v>3893</v>
      </c>
      <c r="J771" s="89"/>
      <c r="K771" s="89"/>
      <c r="L771" s="89"/>
      <c r="M771" s="89"/>
      <c r="N771" s="286">
        <v>50</v>
      </c>
      <c r="O771" s="286">
        <v>0</v>
      </c>
      <c r="P771" s="89" t="s">
        <v>674</v>
      </c>
    </row>
    <row r="772" spans="1:16" ht="76.5">
      <c r="A772" s="283">
        <v>25</v>
      </c>
      <c r="B772" s="89"/>
      <c r="C772" s="284" t="s">
        <v>47</v>
      </c>
      <c r="D772" s="84">
        <v>43479</v>
      </c>
      <c r="E772" s="85" t="s">
        <v>2207</v>
      </c>
      <c r="F772" s="85" t="s">
        <v>675</v>
      </c>
      <c r="G772" s="85">
        <v>182879</v>
      </c>
      <c r="H772" s="89"/>
      <c r="I772" s="285" t="s">
        <v>3894</v>
      </c>
      <c r="J772" s="89"/>
      <c r="K772" s="89"/>
      <c r="L772" s="89"/>
      <c r="M772" s="89"/>
      <c r="N772" s="286">
        <v>544017.91</v>
      </c>
      <c r="O772" s="286">
        <v>0</v>
      </c>
      <c r="P772" s="89" t="s">
        <v>674</v>
      </c>
    </row>
    <row r="773" spans="1:16" ht="76.5">
      <c r="A773" s="283">
        <v>25</v>
      </c>
      <c r="B773" s="89"/>
      <c r="C773" s="284" t="s">
        <v>47</v>
      </c>
      <c r="D773" s="84">
        <v>43479</v>
      </c>
      <c r="E773" s="85" t="s">
        <v>2207</v>
      </c>
      <c r="F773" s="85" t="s">
        <v>675</v>
      </c>
      <c r="G773" s="85">
        <v>182885</v>
      </c>
      <c r="H773" s="89"/>
      <c r="I773" s="285" t="s">
        <v>3895</v>
      </c>
      <c r="J773" s="89"/>
      <c r="K773" s="89"/>
      <c r="L773" s="89"/>
      <c r="M773" s="89"/>
      <c r="N773" s="286">
        <v>1411055.96</v>
      </c>
      <c r="O773" s="286">
        <v>0</v>
      </c>
      <c r="P773" s="89" t="s">
        <v>674</v>
      </c>
    </row>
    <row r="774" spans="1:16" ht="76.5">
      <c r="A774" s="283">
        <v>25</v>
      </c>
      <c r="B774" s="89"/>
      <c r="C774" s="284" t="s">
        <v>47</v>
      </c>
      <c r="D774" s="84">
        <v>43479</v>
      </c>
      <c r="E774" s="85" t="s">
        <v>2207</v>
      </c>
      <c r="F774" s="85" t="s">
        <v>675</v>
      </c>
      <c r="G774" s="85">
        <v>182884</v>
      </c>
      <c r="H774" s="89"/>
      <c r="I774" s="285" t="s">
        <v>3896</v>
      </c>
      <c r="J774" s="89"/>
      <c r="K774" s="89"/>
      <c r="L774" s="89"/>
      <c r="M774" s="89"/>
      <c r="N774" s="286">
        <v>468291</v>
      </c>
      <c r="O774" s="286">
        <v>0</v>
      </c>
      <c r="P774" s="89" t="s">
        <v>674</v>
      </c>
    </row>
    <row r="775" spans="1:16" ht="76.5">
      <c r="A775" s="283">
        <v>25</v>
      </c>
      <c r="B775" s="89"/>
      <c r="C775" s="284" t="s">
        <v>47</v>
      </c>
      <c r="D775" s="84">
        <v>43479</v>
      </c>
      <c r="E775" s="85" t="s">
        <v>2207</v>
      </c>
      <c r="F775" s="85" t="s">
        <v>675</v>
      </c>
      <c r="G775" s="85">
        <v>182883</v>
      </c>
      <c r="H775" s="89"/>
      <c r="I775" s="285" t="s">
        <v>3897</v>
      </c>
      <c r="J775" s="89"/>
      <c r="K775" s="89"/>
      <c r="L775" s="89"/>
      <c r="M775" s="89"/>
      <c r="N775" s="286">
        <v>351294.11</v>
      </c>
      <c r="O775" s="286">
        <v>0</v>
      </c>
      <c r="P775" s="89" t="s">
        <v>674</v>
      </c>
    </row>
    <row r="776" spans="1:16" ht="89.25">
      <c r="A776" s="283">
        <v>25</v>
      </c>
      <c r="B776" s="89"/>
      <c r="C776" s="284" t="s">
        <v>47</v>
      </c>
      <c r="D776" s="84">
        <v>43479</v>
      </c>
      <c r="E776" s="85" t="s">
        <v>2207</v>
      </c>
      <c r="F776" s="85" t="s">
        <v>675</v>
      </c>
      <c r="G776" s="85">
        <v>182882</v>
      </c>
      <c r="H776" s="89"/>
      <c r="I776" s="285" t="s">
        <v>3898</v>
      </c>
      <c r="J776" s="89"/>
      <c r="K776" s="89"/>
      <c r="L776" s="89"/>
      <c r="M776" s="89"/>
      <c r="N776" s="286">
        <v>355008</v>
      </c>
      <c r="O776" s="286">
        <v>0</v>
      </c>
      <c r="P776" s="89" t="s">
        <v>674</v>
      </c>
    </row>
    <row r="777" spans="1:16" ht="76.5">
      <c r="A777" s="283">
        <v>25</v>
      </c>
      <c r="B777" s="89"/>
      <c r="C777" s="284" t="s">
        <v>47</v>
      </c>
      <c r="D777" s="84">
        <v>43479</v>
      </c>
      <c r="E777" s="85" t="s">
        <v>2207</v>
      </c>
      <c r="F777" s="85" t="s">
        <v>675</v>
      </c>
      <c r="G777" s="85">
        <v>182877</v>
      </c>
      <c r="H777" s="89"/>
      <c r="I777" s="285" t="s">
        <v>3899</v>
      </c>
      <c r="J777" s="89"/>
      <c r="K777" s="89"/>
      <c r="L777" s="89"/>
      <c r="M777" s="89"/>
      <c r="N777" s="286">
        <v>259261</v>
      </c>
      <c r="O777" s="286">
        <v>0</v>
      </c>
      <c r="P777" s="89" t="s">
        <v>674</v>
      </c>
    </row>
    <row r="778" spans="1:16" ht="89.25">
      <c r="A778" s="283">
        <v>25</v>
      </c>
      <c r="B778" s="89"/>
      <c r="C778" s="284" t="s">
        <v>47</v>
      </c>
      <c r="D778" s="84">
        <v>43479</v>
      </c>
      <c r="E778" s="85" t="s">
        <v>2207</v>
      </c>
      <c r="F778" s="85" t="s">
        <v>675</v>
      </c>
      <c r="G778" s="85">
        <v>182881</v>
      </c>
      <c r="H778" s="89"/>
      <c r="I778" s="285" t="s">
        <v>3900</v>
      </c>
      <c r="J778" s="89"/>
      <c r="K778" s="89"/>
      <c r="L778" s="89"/>
      <c r="M778" s="89"/>
      <c r="N778" s="286">
        <v>329267.23</v>
      </c>
      <c r="O778" s="286">
        <v>0</v>
      </c>
      <c r="P778" s="89" t="s">
        <v>674</v>
      </c>
    </row>
    <row r="779" spans="1:16" ht="38.25">
      <c r="A779" s="283" t="s">
        <v>567</v>
      </c>
      <c r="B779" s="89"/>
      <c r="C779" s="284" t="s">
        <v>617</v>
      </c>
      <c r="D779" s="84">
        <v>43479</v>
      </c>
      <c r="E779" s="85" t="s">
        <v>2212</v>
      </c>
      <c r="F779" s="85" t="s">
        <v>6</v>
      </c>
      <c r="G779" s="85">
        <v>1070597</v>
      </c>
      <c r="H779" s="89"/>
      <c r="I779" s="285" t="s">
        <v>3901</v>
      </c>
      <c r="J779" s="89"/>
      <c r="K779" s="89"/>
      <c r="L779" s="89"/>
      <c r="M779" s="89"/>
      <c r="N779" s="286">
        <v>0</v>
      </c>
      <c r="O779" s="286">
        <v>7231.17</v>
      </c>
      <c r="P779" s="89" t="s">
        <v>674</v>
      </c>
    </row>
    <row r="780" spans="1:16" ht="76.5">
      <c r="A780" s="283">
        <v>25</v>
      </c>
      <c r="B780" s="89"/>
      <c r="C780" s="284" t="s">
        <v>47</v>
      </c>
      <c r="D780" s="84">
        <v>43479</v>
      </c>
      <c r="E780" s="85" t="s">
        <v>2213</v>
      </c>
      <c r="F780" s="85" t="s">
        <v>675</v>
      </c>
      <c r="G780" s="85">
        <v>182895</v>
      </c>
      <c r="H780" s="89"/>
      <c r="I780" s="285" t="s">
        <v>3902</v>
      </c>
      <c r="J780" s="89"/>
      <c r="K780" s="89"/>
      <c r="L780" s="89"/>
      <c r="M780" s="89"/>
      <c r="N780" s="286">
        <v>2515684.63</v>
      </c>
      <c r="O780" s="286">
        <v>0</v>
      </c>
      <c r="P780" s="89" t="s">
        <v>674</v>
      </c>
    </row>
    <row r="781" spans="1:16" ht="89.25">
      <c r="A781" s="283">
        <v>25</v>
      </c>
      <c r="B781" s="89"/>
      <c r="C781" s="284" t="s">
        <v>47</v>
      </c>
      <c r="D781" s="84">
        <v>43479</v>
      </c>
      <c r="E781" s="85" t="s">
        <v>2213</v>
      </c>
      <c r="F781" s="85" t="s">
        <v>675</v>
      </c>
      <c r="G781" s="85">
        <v>182899</v>
      </c>
      <c r="H781" s="89"/>
      <c r="I781" s="285" t="s">
        <v>3903</v>
      </c>
      <c r="J781" s="89"/>
      <c r="K781" s="89"/>
      <c r="L781" s="89"/>
      <c r="M781" s="89"/>
      <c r="N781" s="286">
        <v>447771.71</v>
      </c>
      <c r="O781" s="286">
        <v>0</v>
      </c>
      <c r="P781" s="89" t="s">
        <v>674</v>
      </c>
    </row>
    <row r="782" spans="1:16" ht="76.5">
      <c r="A782" s="283">
        <v>25</v>
      </c>
      <c r="B782" s="89"/>
      <c r="C782" s="284" t="s">
        <v>47</v>
      </c>
      <c r="D782" s="84">
        <v>43479</v>
      </c>
      <c r="E782" s="85" t="s">
        <v>2213</v>
      </c>
      <c r="F782" s="85" t="s">
        <v>675</v>
      </c>
      <c r="G782" s="85">
        <v>182890</v>
      </c>
      <c r="H782" s="89"/>
      <c r="I782" s="285" t="s">
        <v>3904</v>
      </c>
      <c r="J782" s="89"/>
      <c r="K782" s="89"/>
      <c r="L782" s="89"/>
      <c r="M782" s="89"/>
      <c r="N782" s="286">
        <v>1454064.06</v>
      </c>
      <c r="O782" s="286">
        <v>0</v>
      </c>
      <c r="P782" s="89" t="s">
        <v>674</v>
      </c>
    </row>
    <row r="783" spans="1:16" ht="89.25">
      <c r="A783" s="283">
        <v>25</v>
      </c>
      <c r="B783" s="89"/>
      <c r="C783" s="284" t="s">
        <v>47</v>
      </c>
      <c r="D783" s="84">
        <v>43479</v>
      </c>
      <c r="E783" s="85" t="s">
        <v>2213</v>
      </c>
      <c r="F783" s="85" t="s">
        <v>675</v>
      </c>
      <c r="G783" s="85">
        <v>182893</v>
      </c>
      <c r="H783" s="89"/>
      <c r="I783" s="285" t="s">
        <v>3905</v>
      </c>
      <c r="J783" s="89"/>
      <c r="K783" s="89"/>
      <c r="L783" s="89"/>
      <c r="M783" s="89"/>
      <c r="N783" s="286">
        <v>599989</v>
      </c>
      <c r="O783" s="286">
        <v>0</v>
      </c>
      <c r="P783" s="89" t="s">
        <v>674</v>
      </c>
    </row>
    <row r="784" spans="1:16" ht="89.25">
      <c r="A784" s="283">
        <v>25</v>
      </c>
      <c r="B784" s="89"/>
      <c r="C784" s="284" t="s">
        <v>47</v>
      </c>
      <c r="D784" s="84">
        <v>43479</v>
      </c>
      <c r="E784" s="85" t="s">
        <v>2213</v>
      </c>
      <c r="F784" s="85" t="s">
        <v>675</v>
      </c>
      <c r="G784" s="85">
        <v>182891</v>
      </c>
      <c r="H784" s="89"/>
      <c r="I784" s="285" t="s">
        <v>3906</v>
      </c>
      <c r="J784" s="89"/>
      <c r="K784" s="89"/>
      <c r="L784" s="89"/>
      <c r="M784" s="89"/>
      <c r="N784" s="286">
        <v>274663.76</v>
      </c>
      <c r="O784" s="286">
        <v>0</v>
      </c>
      <c r="P784" s="89" t="s">
        <v>674</v>
      </c>
    </row>
    <row r="785" spans="1:16" ht="89.25">
      <c r="A785" s="283">
        <v>25</v>
      </c>
      <c r="B785" s="89"/>
      <c r="C785" s="284" t="s">
        <v>47</v>
      </c>
      <c r="D785" s="84">
        <v>43479</v>
      </c>
      <c r="E785" s="85" t="s">
        <v>2213</v>
      </c>
      <c r="F785" s="85" t="s">
        <v>675</v>
      </c>
      <c r="G785" s="85">
        <v>182894</v>
      </c>
      <c r="H785" s="89"/>
      <c r="I785" s="285" t="s">
        <v>3907</v>
      </c>
      <c r="J785" s="89"/>
      <c r="K785" s="89"/>
      <c r="L785" s="89"/>
      <c r="M785" s="89"/>
      <c r="N785" s="286">
        <v>2000000</v>
      </c>
      <c r="O785" s="286">
        <v>0</v>
      </c>
      <c r="P785" s="89" t="s">
        <v>674</v>
      </c>
    </row>
    <row r="786" spans="1:16" ht="63.75">
      <c r="A786" s="283" t="s">
        <v>565</v>
      </c>
      <c r="B786" s="89"/>
      <c r="C786" s="284" t="s">
        <v>616</v>
      </c>
      <c r="D786" s="84">
        <v>43479</v>
      </c>
      <c r="E786" s="85" t="s">
        <v>2214</v>
      </c>
      <c r="F786" s="85" t="s">
        <v>6</v>
      </c>
      <c r="G786" s="85">
        <v>1070648</v>
      </c>
      <c r="H786" s="89"/>
      <c r="I786" s="285" t="s">
        <v>3908</v>
      </c>
      <c r="J786" s="89"/>
      <c r="K786" s="89"/>
      <c r="L786" s="89"/>
      <c r="M786" s="89"/>
      <c r="N786" s="286">
        <v>0</v>
      </c>
      <c r="O786" s="286">
        <v>4128.34</v>
      </c>
      <c r="P786" s="89" t="s">
        <v>674</v>
      </c>
    </row>
    <row r="787" spans="1:16" ht="63.75">
      <c r="A787" s="283" t="s">
        <v>565</v>
      </c>
      <c r="B787" s="89"/>
      <c r="C787" s="284" t="s">
        <v>616</v>
      </c>
      <c r="D787" s="84">
        <v>43479</v>
      </c>
      <c r="E787" s="85" t="s">
        <v>2215</v>
      </c>
      <c r="F787" s="85" t="s">
        <v>6</v>
      </c>
      <c r="G787" s="85">
        <v>1070649</v>
      </c>
      <c r="H787" s="89"/>
      <c r="I787" s="285" t="s">
        <v>3908</v>
      </c>
      <c r="J787" s="89"/>
      <c r="K787" s="89"/>
      <c r="L787" s="89"/>
      <c r="M787" s="89"/>
      <c r="N787" s="286">
        <v>0</v>
      </c>
      <c r="O787" s="286">
        <v>1135.95</v>
      </c>
      <c r="P787" s="89" t="s">
        <v>674</v>
      </c>
    </row>
    <row r="788" spans="1:16" ht="51">
      <c r="A788" s="283">
        <v>513</v>
      </c>
      <c r="B788" s="89"/>
      <c r="C788" s="284" t="s">
        <v>173</v>
      </c>
      <c r="D788" s="84">
        <v>43479</v>
      </c>
      <c r="E788" s="85" t="s">
        <v>2216</v>
      </c>
      <c r="F788" s="85" t="s">
        <v>15</v>
      </c>
      <c r="G788" s="85">
        <v>939073</v>
      </c>
      <c r="H788" s="89"/>
      <c r="I788" s="285" t="s">
        <v>723</v>
      </c>
      <c r="J788" s="89"/>
      <c r="K788" s="89"/>
      <c r="L788" s="89"/>
      <c r="M788" s="89"/>
      <c r="N788" s="286">
        <v>50</v>
      </c>
      <c r="O788" s="286">
        <v>0</v>
      </c>
      <c r="P788" s="89" t="s">
        <v>674</v>
      </c>
    </row>
    <row r="789" spans="1:16" ht="51">
      <c r="A789" s="283">
        <v>117</v>
      </c>
      <c r="B789" s="89"/>
      <c r="C789" s="284" t="s">
        <v>64</v>
      </c>
      <c r="D789" s="84">
        <v>43479</v>
      </c>
      <c r="E789" s="85" t="s">
        <v>2217</v>
      </c>
      <c r="F789" s="85" t="s">
        <v>11</v>
      </c>
      <c r="G789" s="85">
        <v>944911</v>
      </c>
      <c r="H789" s="89"/>
      <c r="I789" s="285" t="s">
        <v>3909</v>
      </c>
      <c r="J789" s="89"/>
      <c r="K789" s="89"/>
      <c r="L789" s="89"/>
      <c r="M789" s="89"/>
      <c r="N789" s="286">
        <v>50</v>
      </c>
      <c r="O789" s="286">
        <v>0</v>
      </c>
      <c r="P789" s="89" t="s">
        <v>674</v>
      </c>
    </row>
    <row r="790" spans="1:16" ht="51">
      <c r="A790" s="283">
        <v>119</v>
      </c>
      <c r="B790" s="89"/>
      <c r="C790" s="284" t="s">
        <v>65</v>
      </c>
      <c r="D790" s="84">
        <v>43479</v>
      </c>
      <c r="E790" s="85" t="s">
        <v>2218</v>
      </c>
      <c r="F790" s="85" t="s">
        <v>11</v>
      </c>
      <c r="G790" s="85">
        <v>944910</v>
      </c>
      <c r="H790" s="89"/>
      <c r="I790" s="285" t="s">
        <v>3910</v>
      </c>
      <c r="J790" s="89"/>
      <c r="K790" s="89"/>
      <c r="L790" s="89"/>
      <c r="M790" s="89"/>
      <c r="N790" s="286">
        <v>50</v>
      </c>
      <c r="O790" s="286">
        <v>0</v>
      </c>
      <c r="P790" s="89" t="s">
        <v>674</v>
      </c>
    </row>
    <row r="791" spans="1:16" ht="63.75">
      <c r="A791" s="283">
        <v>117</v>
      </c>
      <c r="B791" s="89"/>
      <c r="C791" s="284" t="s">
        <v>64</v>
      </c>
      <c r="D791" s="84">
        <v>43479</v>
      </c>
      <c r="E791" s="85" t="s">
        <v>2219</v>
      </c>
      <c r="F791" s="85" t="s">
        <v>11</v>
      </c>
      <c r="G791" s="85">
        <v>944914</v>
      </c>
      <c r="H791" s="89"/>
      <c r="I791" s="285" t="s">
        <v>3911</v>
      </c>
      <c r="J791" s="89"/>
      <c r="K791" s="89"/>
      <c r="L791" s="89"/>
      <c r="M791" s="89"/>
      <c r="N791" s="286">
        <v>50</v>
      </c>
      <c r="O791" s="286">
        <v>0</v>
      </c>
      <c r="P791" s="89" t="s">
        <v>674</v>
      </c>
    </row>
    <row r="792" spans="1:16" ht="76.5">
      <c r="A792" s="283">
        <v>132</v>
      </c>
      <c r="B792" s="89"/>
      <c r="C792" s="284" t="s">
        <v>70</v>
      </c>
      <c r="D792" s="84">
        <v>43479</v>
      </c>
      <c r="E792" s="85" t="s">
        <v>2220</v>
      </c>
      <c r="F792" s="85" t="s">
        <v>11</v>
      </c>
      <c r="G792" s="85">
        <v>944909</v>
      </c>
      <c r="H792" s="89"/>
      <c r="I792" s="285" t="s">
        <v>3912</v>
      </c>
      <c r="J792" s="89"/>
      <c r="K792" s="89"/>
      <c r="L792" s="89"/>
      <c r="M792" s="89"/>
      <c r="N792" s="286">
        <v>835.95</v>
      </c>
      <c r="O792" s="286">
        <v>0</v>
      </c>
      <c r="P792" s="89" t="s">
        <v>674</v>
      </c>
    </row>
    <row r="793" spans="1:16" ht="38.25">
      <c r="A793" s="283">
        <v>20</v>
      </c>
      <c r="B793" s="89"/>
      <c r="C793" s="284" t="s">
        <v>46</v>
      </c>
      <c r="D793" s="84">
        <v>43480</v>
      </c>
      <c r="E793" s="85" t="s">
        <v>2221</v>
      </c>
      <c r="F793" s="85" t="s">
        <v>3</v>
      </c>
      <c r="G793" s="85">
        <v>1703386</v>
      </c>
      <c r="H793" s="89"/>
      <c r="I793" s="285" t="s">
        <v>3913</v>
      </c>
      <c r="J793" s="89"/>
      <c r="K793" s="89"/>
      <c r="L793" s="89"/>
      <c r="M793" s="89"/>
      <c r="N793" s="286">
        <v>0</v>
      </c>
      <c r="O793" s="286">
        <v>5</v>
      </c>
      <c r="P793" s="89" t="s">
        <v>674</v>
      </c>
    </row>
    <row r="794" spans="1:16" ht="38.25">
      <c r="A794" s="283">
        <v>20</v>
      </c>
      <c r="B794" s="89"/>
      <c r="C794" s="284" t="s">
        <v>46</v>
      </c>
      <c r="D794" s="84">
        <v>43480</v>
      </c>
      <c r="E794" s="85" t="s">
        <v>2222</v>
      </c>
      <c r="F794" s="85" t="s">
        <v>3</v>
      </c>
      <c r="G794" s="85">
        <v>1703389</v>
      </c>
      <c r="H794" s="89"/>
      <c r="I794" s="285" t="s">
        <v>3914</v>
      </c>
      <c r="J794" s="89"/>
      <c r="K794" s="89"/>
      <c r="L794" s="89"/>
      <c r="M794" s="89"/>
      <c r="N794" s="286">
        <v>0</v>
      </c>
      <c r="O794" s="286">
        <v>2033</v>
      </c>
      <c r="P794" s="89" t="s">
        <v>674</v>
      </c>
    </row>
    <row r="795" spans="1:16" ht="51">
      <c r="A795" s="283">
        <v>20</v>
      </c>
      <c r="B795" s="89"/>
      <c r="C795" s="284" t="s">
        <v>46</v>
      </c>
      <c r="D795" s="84">
        <v>43480</v>
      </c>
      <c r="E795" s="85" t="s">
        <v>2223</v>
      </c>
      <c r="F795" s="85" t="s">
        <v>3</v>
      </c>
      <c r="G795" s="85">
        <v>1703392</v>
      </c>
      <c r="H795" s="89"/>
      <c r="I795" s="285" t="s">
        <v>3915</v>
      </c>
      <c r="J795" s="89"/>
      <c r="K795" s="89"/>
      <c r="L795" s="89"/>
      <c r="M795" s="89"/>
      <c r="N795" s="286">
        <v>0</v>
      </c>
      <c r="O795" s="286">
        <v>743.51</v>
      </c>
      <c r="P795" s="89" t="s">
        <v>674</v>
      </c>
    </row>
    <row r="796" spans="1:16" ht="38.25">
      <c r="A796" s="283">
        <v>20</v>
      </c>
      <c r="B796" s="89"/>
      <c r="C796" s="284" t="s">
        <v>46</v>
      </c>
      <c r="D796" s="84">
        <v>43480</v>
      </c>
      <c r="E796" s="85" t="s">
        <v>2224</v>
      </c>
      <c r="F796" s="85" t="s">
        <v>3</v>
      </c>
      <c r="G796" s="85">
        <v>1703394</v>
      </c>
      <c r="H796" s="89"/>
      <c r="I796" s="285" t="s">
        <v>3916</v>
      </c>
      <c r="J796" s="89"/>
      <c r="K796" s="89"/>
      <c r="L796" s="89"/>
      <c r="M796" s="89"/>
      <c r="N796" s="286">
        <v>0</v>
      </c>
      <c r="O796" s="286">
        <v>37.65</v>
      </c>
      <c r="P796" s="89" t="s">
        <v>674</v>
      </c>
    </row>
    <row r="797" spans="1:16" ht="38.25">
      <c r="A797" s="283" t="s">
        <v>567</v>
      </c>
      <c r="B797" s="89"/>
      <c r="C797" s="284" t="s">
        <v>617</v>
      </c>
      <c r="D797" s="84">
        <v>43480</v>
      </c>
      <c r="E797" s="85" t="s">
        <v>2225</v>
      </c>
      <c r="F797" s="85" t="s">
        <v>3</v>
      </c>
      <c r="G797" s="85">
        <v>1703396</v>
      </c>
      <c r="H797" s="89"/>
      <c r="I797" s="285" t="s">
        <v>3917</v>
      </c>
      <c r="J797" s="89"/>
      <c r="K797" s="89"/>
      <c r="L797" s="89"/>
      <c r="M797" s="89"/>
      <c r="N797" s="286">
        <v>0</v>
      </c>
      <c r="O797" s="286">
        <v>480</v>
      </c>
      <c r="P797" s="89" t="s">
        <v>674</v>
      </c>
    </row>
    <row r="798" spans="1:16" ht="63.75">
      <c r="A798" s="283">
        <v>16</v>
      </c>
      <c r="B798" s="89"/>
      <c r="C798" s="284" t="s">
        <v>45</v>
      </c>
      <c r="D798" s="84">
        <v>43480</v>
      </c>
      <c r="E798" s="85" t="s">
        <v>2226</v>
      </c>
      <c r="F798" s="85" t="s">
        <v>3</v>
      </c>
      <c r="G798" s="85">
        <v>1703406</v>
      </c>
      <c r="H798" s="89"/>
      <c r="I798" s="285" t="s">
        <v>3918</v>
      </c>
      <c r="J798" s="89"/>
      <c r="K798" s="89"/>
      <c r="L798" s="89"/>
      <c r="M798" s="89"/>
      <c r="N798" s="286">
        <v>0</v>
      </c>
      <c r="O798" s="286">
        <v>1073</v>
      </c>
      <c r="P798" s="89" t="s">
        <v>674</v>
      </c>
    </row>
    <row r="799" spans="1:16" ht="51">
      <c r="A799" s="283" t="s">
        <v>567</v>
      </c>
      <c r="B799" s="89"/>
      <c r="C799" s="284" t="s">
        <v>617</v>
      </c>
      <c r="D799" s="84">
        <v>43480</v>
      </c>
      <c r="E799" s="85" t="s">
        <v>2227</v>
      </c>
      <c r="F799" s="85" t="s">
        <v>3</v>
      </c>
      <c r="G799" s="85">
        <v>1703412</v>
      </c>
      <c r="H799" s="89"/>
      <c r="I799" s="285" t="s">
        <v>3919</v>
      </c>
      <c r="J799" s="89"/>
      <c r="K799" s="89"/>
      <c r="L799" s="89"/>
      <c r="M799" s="89"/>
      <c r="N799" s="286">
        <v>0</v>
      </c>
      <c r="O799" s="286">
        <v>5551.7</v>
      </c>
      <c r="P799" s="89" t="s">
        <v>674</v>
      </c>
    </row>
    <row r="800" spans="1:16" ht="63.75">
      <c r="A800" s="283">
        <v>512</v>
      </c>
      <c r="B800" s="89"/>
      <c r="C800" s="284" t="s">
        <v>800</v>
      </c>
      <c r="D800" s="84">
        <v>43480</v>
      </c>
      <c r="E800" s="85" t="s">
        <v>2228</v>
      </c>
      <c r="F800" s="85" t="s">
        <v>3</v>
      </c>
      <c r="G800" s="85">
        <v>1703417</v>
      </c>
      <c r="H800" s="89"/>
      <c r="I800" s="285" t="s">
        <v>3920</v>
      </c>
      <c r="J800" s="89"/>
      <c r="K800" s="89"/>
      <c r="L800" s="89"/>
      <c r="M800" s="89"/>
      <c r="N800" s="286">
        <v>0</v>
      </c>
      <c r="O800" s="286">
        <v>300</v>
      </c>
      <c r="P800" s="89" t="s">
        <v>674</v>
      </c>
    </row>
    <row r="801" spans="1:16" ht="63.75">
      <c r="A801" s="283">
        <v>512</v>
      </c>
      <c r="B801" s="89"/>
      <c r="C801" s="284" t="s">
        <v>800</v>
      </c>
      <c r="D801" s="84">
        <v>43480</v>
      </c>
      <c r="E801" s="85" t="s">
        <v>2229</v>
      </c>
      <c r="F801" s="85" t="s">
        <v>3</v>
      </c>
      <c r="G801" s="85">
        <v>1703418</v>
      </c>
      <c r="H801" s="89"/>
      <c r="I801" s="285" t="s">
        <v>3921</v>
      </c>
      <c r="J801" s="89"/>
      <c r="K801" s="89"/>
      <c r="L801" s="89"/>
      <c r="M801" s="89"/>
      <c r="N801" s="286">
        <v>0</v>
      </c>
      <c r="O801" s="286">
        <v>360</v>
      </c>
      <c r="P801" s="89" t="s">
        <v>674</v>
      </c>
    </row>
    <row r="802" spans="1:16" ht="51">
      <c r="A802" s="283" t="s">
        <v>567</v>
      </c>
      <c r="B802" s="89"/>
      <c r="C802" s="284" t="s">
        <v>617</v>
      </c>
      <c r="D802" s="84">
        <v>43480</v>
      </c>
      <c r="E802" s="85" t="s">
        <v>2230</v>
      </c>
      <c r="F802" s="85" t="s">
        <v>3</v>
      </c>
      <c r="G802" s="85">
        <v>1703424</v>
      </c>
      <c r="H802" s="89"/>
      <c r="I802" s="285" t="s">
        <v>3922</v>
      </c>
      <c r="J802" s="89"/>
      <c r="K802" s="89"/>
      <c r="L802" s="89"/>
      <c r="M802" s="89"/>
      <c r="N802" s="286">
        <v>0</v>
      </c>
      <c r="O802" s="286">
        <v>254.58</v>
      </c>
      <c r="P802" s="89" t="s">
        <v>674</v>
      </c>
    </row>
    <row r="803" spans="1:16" ht="51">
      <c r="A803" s="283" t="s">
        <v>567</v>
      </c>
      <c r="B803" s="89"/>
      <c r="C803" s="284" t="s">
        <v>617</v>
      </c>
      <c r="D803" s="84">
        <v>43480</v>
      </c>
      <c r="E803" s="85" t="s">
        <v>2231</v>
      </c>
      <c r="F803" s="85" t="s">
        <v>3</v>
      </c>
      <c r="G803" s="85">
        <v>1703443</v>
      </c>
      <c r="H803" s="89"/>
      <c r="I803" s="285" t="s">
        <v>3923</v>
      </c>
      <c r="J803" s="89"/>
      <c r="K803" s="89"/>
      <c r="L803" s="89"/>
      <c r="M803" s="89"/>
      <c r="N803" s="286">
        <v>0</v>
      </c>
      <c r="O803" s="286">
        <v>1013.8000000000001</v>
      </c>
      <c r="P803" s="89" t="s">
        <v>674</v>
      </c>
    </row>
    <row r="804" spans="1:16" ht="63.75">
      <c r="A804" s="283">
        <v>221</v>
      </c>
      <c r="B804" s="89"/>
      <c r="C804" s="284" t="s">
        <v>104</v>
      </c>
      <c r="D804" s="84">
        <v>43480</v>
      </c>
      <c r="E804" s="85" t="s">
        <v>2232</v>
      </c>
      <c r="F804" s="85" t="s">
        <v>3</v>
      </c>
      <c r="G804" s="85">
        <v>1703446</v>
      </c>
      <c r="H804" s="89"/>
      <c r="I804" s="285" t="s">
        <v>3924</v>
      </c>
      <c r="J804" s="89"/>
      <c r="K804" s="89"/>
      <c r="L804" s="89"/>
      <c r="M804" s="89"/>
      <c r="N804" s="286">
        <v>0</v>
      </c>
      <c r="O804" s="286">
        <v>108</v>
      </c>
      <c r="P804" s="89" t="s">
        <v>674</v>
      </c>
    </row>
    <row r="805" spans="1:16" ht="51">
      <c r="A805" s="283" t="s">
        <v>567</v>
      </c>
      <c r="B805" s="89"/>
      <c r="C805" s="284" t="s">
        <v>617</v>
      </c>
      <c r="D805" s="84">
        <v>43480</v>
      </c>
      <c r="E805" s="85" t="s">
        <v>2233</v>
      </c>
      <c r="F805" s="85" t="s">
        <v>3</v>
      </c>
      <c r="G805" s="85">
        <v>1703456</v>
      </c>
      <c r="H805" s="89"/>
      <c r="I805" s="285" t="s">
        <v>3925</v>
      </c>
      <c r="J805" s="89"/>
      <c r="K805" s="89"/>
      <c r="L805" s="89"/>
      <c r="M805" s="89"/>
      <c r="N805" s="286">
        <v>0</v>
      </c>
      <c r="O805" s="286">
        <v>554.41</v>
      </c>
      <c r="P805" s="89" t="s">
        <v>674</v>
      </c>
    </row>
    <row r="806" spans="1:16" ht="51">
      <c r="A806" s="283">
        <v>52</v>
      </c>
      <c r="B806" s="89"/>
      <c r="C806" s="284" t="s">
        <v>53</v>
      </c>
      <c r="D806" s="84">
        <v>43480</v>
      </c>
      <c r="E806" s="85" t="s">
        <v>2234</v>
      </c>
      <c r="F806" s="85" t="s">
        <v>3</v>
      </c>
      <c r="G806" s="85">
        <v>1703457</v>
      </c>
      <c r="H806" s="89"/>
      <c r="I806" s="285" t="s">
        <v>3926</v>
      </c>
      <c r="J806" s="89"/>
      <c r="K806" s="89"/>
      <c r="L806" s="89"/>
      <c r="M806" s="89"/>
      <c r="N806" s="286">
        <v>0</v>
      </c>
      <c r="O806" s="286">
        <v>2.54</v>
      </c>
      <c r="P806" s="89" t="s">
        <v>674</v>
      </c>
    </row>
    <row r="807" spans="1:16" ht="51">
      <c r="A807" s="283">
        <v>52</v>
      </c>
      <c r="B807" s="89"/>
      <c r="C807" s="284" t="s">
        <v>53</v>
      </c>
      <c r="D807" s="84">
        <v>43480</v>
      </c>
      <c r="E807" s="85" t="s">
        <v>2235</v>
      </c>
      <c r="F807" s="85" t="s">
        <v>3</v>
      </c>
      <c r="G807" s="85">
        <v>1703460</v>
      </c>
      <c r="H807" s="89"/>
      <c r="I807" s="285" t="s">
        <v>3926</v>
      </c>
      <c r="J807" s="89"/>
      <c r="K807" s="89"/>
      <c r="L807" s="89"/>
      <c r="M807" s="89"/>
      <c r="N807" s="286">
        <v>0</v>
      </c>
      <c r="O807" s="286">
        <v>187.78</v>
      </c>
      <c r="P807" s="89" t="s">
        <v>674</v>
      </c>
    </row>
    <row r="808" spans="1:16" ht="38.25">
      <c r="A808" s="283">
        <v>46</v>
      </c>
      <c r="B808" s="89"/>
      <c r="C808" s="284" t="s">
        <v>50</v>
      </c>
      <c r="D808" s="84">
        <v>43480</v>
      </c>
      <c r="E808" s="85" t="s">
        <v>2236</v>
      </c>
      <c r="F808" s="85" t="s">
        <v>3</v>
      </c>
      <c r="G808" s="85">
        <v>1703490</v>
      </c>
      <c r="H808" s="89"/>
      <c r="I808" s="285" t="s">
        <v>3927</v>
      </c>
      <c r="J808" s="89"/>
      <c r="K808" s="89"/>
      <c r="L808" s="89"/>
      <c r="M808" s="89"/>
      <c r="N808" s="286">
        <v>0</v>
      </c>
      <c r="O808" s="286">
        <v>6852</v>
      </c>
      <c r="P808" s="89" t="s">
        <v>674</v>
      </c>
    </row>
    <row r="809" spans="1:16" ht="51">
      <c r="A809" s="283">
        <v>41</v>
      </c>
      <c r="B809" s="89"/>
      <c r="C809" s="284" t="s">
        <v>49</v>
      </c>
      <c r="D809" s="84">
        <v>43480</v>
      </c>
      <c r="E809" s="85" t="s">
        <v>2237</v>
      </c>
      <c r="F809" s="85" t="s">
        <v>3</v>
      </c>
      <c r="G809" s="85">
        <v>1703260</v>
      </c>
      <c r="H809" s="89"/>
      <c r="I809" s="285" t="s">
        <v>3928</v>
      </c>
      <c r="J809" s="89"/>
      <c r="K809" s="89"/>
      <c r="L809" s="89"/>
      <c r="M809" s="89"/>
      <c r="N809" s="286">
        <v>0</v>
      </c>
      <c r="O809" s="286">
        <v>187180.98</v>
      </c>
      <c r="P809" s="89" t="s">
        <v>674</v>
      </c>
    </row>
    <row r="810" spans="1:16" ht="51">
      <c r="A810" s="283">
        <v>41</v>
      </c>
      <c r="B810" s="89"/>
      <c r="C810" s="284" t="s">
        <v>49</v>
      </c>
      <c r="D810" s="84">
        <v>43480</v>
      </c>
      <c r="E810" s="85" t="s">
        <v>2238</v>
      </c>
      <c r="F810" s="85" t="s">
        <v>3</v>
      </c>
      <c r="G810" s="85">
        <v>1703265</v>
      </c>
      <c r="H810" s="89"/>
      <c r="I810" s="285" t="s">
        <v>3929</v>
      </c>
      <c r="J810" s="89"/>
      <c r="K810" s="89"/>
      <c r="L810" s="89"/>
      <c r="M810" s="89"/>
      <c r="N810" s="286">
        <v>0</v>
      </c>
      <c r="O810" s="286">
        <v>1079431.44</v>
      </c>
      <c r="P810" s="89" t="s">
        <v>674</v>
      </c>
    </row>
    <row r="811" spans="1:16" ht="51">
      <c r="A811" s="283">
        <v>660</v>
      </c>
      <c r="B811" s="89"/>
      <c r="C811" s="284" t="s">
        <v>190</v>
      </c>
      <c r="D811" s="84">
        <v>43480</v>
      </c>
      <c r="E811" s="85" t="s">
        <v>2239</v>
      </c>
      <c r="F811" s="85" t="s">
        <v>3</v>
      </c>
      <c r="G811" s="85">
        <v>1703285</v>
      </c>
      <c r="H811" s="89"/>
      <c r="I811" s="285" t="s">
        <v>3930</v>
      </c>
      <c r="J811" s="89"/>
      <c r="K811" s="89"/>
      <c r="L811" s="89"/>
      <c r="M811" s="89"/>
      <c r="N811" s="286">
        <v>0</v>
      </c>
      <c r="O811" s="286">
        <v>170</v>
      </c>
      <c r="P811" s="89" t="s">
        <v>674</v>
      </c>
    </row>
    <row r="812" spans="1:16" ht="51">
      <c r="A812" s="283">
        <v>287</v>
      </c>
      <c r="B812" s="89"/>
      <c r="C812" s="284" t="s">
        <v>128</v>
      </c>
      <c r="D812" s="84">
        <v>43480</v>
      </c>
      <c r="E812" s="85" t="s">
        <v>2240</v>
      </c>
      <c r="F812" s="85" t="s">
        <v>3</v>
      </c>
      <c r="G812" s="85">
        <v>1703297</v>
      </c>
      <c r="H812" s="89"/>
      <c r="I812" s="285" t="s">
        <v>3931</v>
      </c>
      <c r="J812" s="89"/>
      <c r="K812" s="89"/>
      <c r="L812" s="89"/>
      <c r="M812" s="89"/>
      <c r="N812" s="286">
        <v>0</v>
      </c>
      <c r="O812" s="286">
        <v>190985.71</v>
      </c>
      <c r="P812" s="89" t="s">
        <v>674</v>
      </c>
    </row>
    <row r="813" spans="1:16" ht="63.75">
      <c r="A813" s="283">
        <v>70</v>
      </c>
      <c r="B813" s="89"/>
      <c r="C813" s="284" t="s">
        <v>55</v>
      </c>
      <c r="D813" s="84">
        <v>43480</v>
      </c>
      <c r="E813" s="85" t="s">
        <v>2241</v>
      </c>
      <c r="F813" s="85" t="s">
        <v>3</v>
      </c>
      <c r="G813" s="85">
        <v>1703323</v>
      </c>
      <c r="H813" s="89"/>
      <c r="I813" s="285" t="s">
        <v>3932</v>
      </c>
      <c r="J813" s="89"/>
      <c r="K813" s="89"/>
      <c r="L813" s="89"/>
      <c r="M813" s="89"/>
      <c r="N813" s="286">
        <v>0</v>
      </c>
      <c r="O813" s="286">
        <v>1132.5</v>
      </c>
      <c r="P813" s="89" t="s">
        <v>674</v>
      </c>
    </row>
    <row r="814" spans="1:16" ht="51">
      <c r="A814" s="283">
        <v>283</v>
      </c>
      <c r="B814" s="89"/>
      <c r="C814" s="284" t="s">
        <v>127</v>
      </c>
      <c r="D814" s="84">
        <v>43480</v>
      </c>
      <c r="E814" s="85" t="s">
        <v>2242</v>
      </c>
      <c r="F814" s="85" t="s">
        <v>3</v>
      </c>
      <c r="G814" s="85">
        <v>1703333</v>
      </c>
      <c r="H814" s="89"/>
      <c r="I814" s="285" t="s">
        <v>3933</v>
      </c>
      <c r="J814" s="89"/>
      <c r="K814" s="89"/>
      <c r="L814" s="89"/>
      <c r="M814" s="89"/>
      <c r="N814" s="286">
        <v>0</v>
      </c>
      <c r="O814" s="286">
        <v>429763.11</v>
      </c>
      <c r="P814" s="89" t="s">
        <v>674</v>
      </c>
    </row>
    <row r="815" spans="1:16" ht="51">
      <c r="A815" s="283">
        <v>283</v>
      </c>
      <c r="B815" s="89"/>
      <c r="C815" s="284" t="s">
        <v>127</v>
      </c>
      <c r="D815" s="84">
        <v>43480</v>
      </c>
      <c r="E815" s="85" t="s">
        <v>2243</v>
      </c>
      <c r="F815" s="85" t="s">
        <v>3</v>
      </c>
      <c r="G815" s="85">
        <v>1703334</v>
      </c>
      <c r="H815" s="89"/>
      <c r="I815" s="285" t="s">
        <v>3934</v>
      </c>
      <c r="J815" s="89"/>
      <c r="K815" s="89"/>
      <c r="L815" s="89"/>
      <c r="M815" s="89"/>
      <c r="N815" s="286">
        <v>0</v>
      </c>
      <c r="O815" s="286">
        <v>3306402.42</v>
      </c>
      <c r="P815" s="89" t="s">
        <v>674</v>
      </c>
    </row>
    <row r="816" spans="1:16" ht="38.25">
      <c r="A816" s="283" t="s">
        <v>567</v>
      </c>
      <c r="B816" s="89"/>
      <c r="C816" s="284" t="s">
        <v>617</v>
      </c>
      <c r="D816" s="84">
        <v>43480</v>
      </c>
      <c r="E816" s="85" t="s">
        <v>2244</v>
      </c>
      <c r="F816" s="85" t="s">
        <v>3</v>
      </c>
      <c r="G816" s="85">
        <v>1703258</v>
      </c>
      <c r="H816" s="89"/>
      <c r="I816" s="285" t="s">
        <v>3935</v>
      </c>
      <c r="J816" s="89"/>
      <c r="K816" s="89"/>
      <c r="L816" s="89"/>
      <c r="M816" s="89"/>
      <c r="N816" s="286">
        <v>0</v>
      </c>
      <c r="O816" s="286">
        <v>272.08</v>
      </c>
      <c r="P816" s="89" t="s">
        <v>674</v>
      </c>
    </row>
    <row r="817" spans="1:16" ht="51">
      <c r="A817" s="283">
        <v>46</v>
      </c>
      <c r="B817" s="89"/>
      <c r="C817" s="284" t="s">
        <v>50</v>
      </c>
      <c r="D817" s="84">
        <v>43480</v>
      </c>
      <c r="E817" s="85" t="s">
        <v>2245</v>
      </c>
      <c r="F817" s="85" t="s">
        <v>3</v>
      </c>
      <c r="G817" s="85">
        <v>1703270</v>
      </c>
      <c r="H817" s="89"/>
      <c r="I817" s="285" t="s">
        <v>3936</v>
      </c>
      <c r="J817" s="89"/>
      <c r="K817" s="89"/>
      <c r="L817" s="89"/>
      <c r="M817" s="89"/>
      <c r="N817" s="286">
        <v>0</v>
      </c>
      <c r="O817" s="286">
        <v>950</v>
      </c>
      <c r="P817" s="89" t="s">
        <v>674</v>
      </c>
    </row>
    <row r="818" spans="1:16" ht="51">
      <c r="A818" s="283">
        <v>591</v>
      </c>
      <c r="B818" s="89"/>
      <c r="C818" s="284" t="s">
        <v>1387</v>
      </c>
      <c r="D818" s="84">
        <v>43480</v>
      </c>
      <c r="E818" s="85" t="s">
        <v>2246</v>
      </c>
      <c r="F818" s="85" t="s">
        <v>3</v>
      </c>
      <c r="G818" s="85">
        <v>1703327</v>
      </c>
      <c r="H818" s="89"/>
      <c r="I818" s="285" t="s">
        <v>3937</v>
      </c>
      <c r="J818" s="89"/>
      <c r="K818" s="89"/>
      <c r="L818" s="89"/>
      <c r="M818" s="89"/>
      <c r="N818" s="286">
        <v>0</v>
      </c>
      <c r="O818" s="286">
        <v>244.6</v>
      </c>
      <c r="P818" s="89" t="s">
        <v>674</v>
      </c>
    </row>
    <row r="819" spans="1:16" ht="63.75">
      <c r="A819" s="283">
        <v>512</v>
      </c>
      <c r="B819" s="89"/>
      <c r="C819" s="284" t="s">
        <v>800</v>
      </c>
      <c r="D819" s="84">
        <v>43480</v>
      </c>
      <c r="E819" s="85" t="s">
        <v>2247</v>
      </c>
      <c r="F819" s="85" t="s">
        <v>3</v>
      </c>
      <c r="G819" s="85">
        <v>1703328</v>
      </c>
      <c r="H819" s="89"/>
      <c r="I819" s="285" t="s">
        <v>3938</v>
      </c>
      <c r="J819" s="89"/>
      <c r="K819" s="89"/>
      <c r="L819" s="89"/>
      <c r="M819" s="89"/>
      <c r="N819" s="286">
        <v>0</v>
      </c>
      <c r="O819" s="286">
        <v>1350</v>
      </c>
      <c r="P819" s="89" t="s">
        <v>674</v>
      </c>
    </row>
    <row r="820" spans="1:16" ht="63.75">
      <c r="A820" s="283">
        <v>512</v>
      </c>
      <c r="B820" s="89"/>
      <c r="C820" s="284" t="s">
        <v>800</v>
      </c>
      <c r="D820" s="84">
        <v>43480</v>
      </c>
      <c r="E820" s="85" t="s">
        <v>2248</v>
      </c>
      <c r="F820" s="85" t="s">
        <v>3</v>
      </c>
      <c r="G820" s="85">
        <v>1703329</v>
      </c>
      <c r="H820" s="89"/>
      <c r="I820" s="285" t="s">
        <v>3939</v>
      </c>
      <c r="J820" s="89"/>
      <c r="K820" s="89"/>
      <c r="L820" s="89"/>
      <c r="M820" s="89"/>
      <c r="N820" s="286">
        <v>0</v>
      </c>
      <c r="O820" s="286">
        <v>1550</v>
      </c>
      <c r="P820" s="89" t="s">
        <v>674</v>
      </c>
    </row>
    <row r="821" spans="1:16" ht="51">
      <c r="A821" s="283">
        <v>20</v>
      </c>
      <c r="B821" s="89"/>
      <c r="C821" s="284" t="s">
        <v>46</v>
      </c>
      <c r="D821" s="84">
        <v>43480</v>
      </c>
      <c r="E821" s="85" t="s">
        <v>2249</v>
      </c>
      <c r="F821" s="85" t="s">
        <v>3</v>
      </c>
      <c r="G821" s="85">
        <v>1703341</v>
      </c>
      <c r="H821" s="89"/>
      <c r="I821" s="285" t="s">
        <v>3940</v>
      </c>
      <c r="J821" s="89"/>
      <c r="K821" s="89"/>
      <c r="L821" s="89"/>
      <c r="M821" s="89"/>
      <c r="N821" s="286">
        <v>0</v>
      </c>
      <c r="O821" s="286">
        <v>60</v>
      </c>
      <c r="P821" s="89" t="s">
        <v>674</v>
      </c>
    </row>
    <row r="822" spans="1:16" ht="51">
      <c r="A822" s="283">
        <v>20</v>
      </c>
      <c r="B822" s="89"/>
      <c r="C822" s="284" t="s">
        <v>46</v>
      </c>
      <c r="D822" s="84">
        <v>43480</v>
      </c>
      <c r="E822" s="85" t="s">
        <v>2250</v>
      </c>
      <c r="F822" s="85" t="s">
        <v>3</v>
      </c>
      <c r="G822" s="85">
        <v>1703342</v>
      </c>
      <c r="H822" s="89"/>
      <c r="I822" s="285" t="s">
        <v>3941</v>
      </c>
      <c r="J822" s="89"/>
      <c r="K822" s="89"/>
      <c r="L822" s="89"/>
      <c r="M822" s="89"/>
      <c r="N822" s="286">
        <v>0</v>
      </c>
      <c r="O822" s="286">
        <v>260.7</v>
      </c>
      <c r="P822" s="89" t="s">
        <v>674</v>
      </c>
    </row>
    <row r="823" spans="1:16" ht="51">
      <c r="A823" s="283">
        <v>155</v>
      </c>
      <c r="B823" s="89"/>
      <c r="C823" s="284" t="s">
        <v>87</v>
      </c>
      <c r="D823" s="84">
        <v>43480</v>
      </c>
      <c r="E823" s="85" t="s">
        <v>2251</v>
      </c>
      <c r="F823" s="85" t="s">
        <v>3</v>
      </c>
      <c r="G823" s="85">
        <v>1703350</v>
      </c>
      <c r="H823" s="89"/>
      <c r="I823" s="285" t="s">
        <v>3942</v>
      </c>
      <c r="J823" s="89"/>
      <c r="K823" s="89"/>
      <c r="L823" s="89"/>
      <c r="M823" s="89"/>
      <c r="N823" s="286">
        <v>0</v>
      </c>
      <c r="O823" s="286">
        <v>3000</v>
      </c>
      <c r="P823" s="89" t="s">
        <v>674</v>
      </c>
    </row>
    <row r="824" spans="1:16" ht="51">
      <c r="A824" s="283">
        <v>591</v>
      </c>
      <c r="B824" s="89"/>
      <c r="C824" s="284" t="s">
        <v>1387</v>
      </c>
      <c r="D824" s="84">
        <v>43480</v>
      </c>
      <c r="E824" s="85" t="s">
        <v>2252</v>
      </c>
      <c r="F824" s="85" t="s">
        <v>3</v>
      </c>
      <c r="G824" s="85">
        <v>1703385</v>
      </c>
      <c r="H824" s="89"/>
      <c r="I824" s="285" t="s">
        <v>3943</v>
      </c>
      <c r="J824" s="89"/>
      <c r="K824" s="89"/>
      <c r="L824" s="89"/>
      <c r="M824" s="89"/>
      <c r="N824" s="286">
        <v>0</v>
      </c>
      <c r="O824" s="286">
        <v>120.45</v>
      </c>
      <c r="P824" s="89" t="s">
        <v>674</v>
      </c>
    </row>
    <row r="825" spans="1:16" ht="76.5">
      <c r="A825" s="283">
        <v>25</v>
      </c>
      <c r="B825" s="89"/>
      <c r="C825" s="284" t="s">
        <v>47</v>
      </c>
      <c r="D825" s="84">
        <v>43480</v>
      </c>
      <c r="E825" s="85" t="s">
        <v>2253</v>
      </c>
      <c r="F825" s="85" t="s">
        <v>675</v>
      </c>
      <c r="G825" s="85">
        <v>182880</v>
      </c>
      <c r="H825" s="89"/>
      <c r="I825" s="285" t="s">
        <v>3944</v>
      </c>
      <c r="J825" s="89"/>
      <c r="K825" s="89"/>
      <c r="L825" s="89"/>
      <c r="M825" s="89"/>
      <c r="N825" s="286">
        <v>1163235.8999999999</v>
      </c>
      <c r="O825" s="286">
        <v>0</v>
      </c>
      <c r="P825" s="89" t="s">
        <v>674</v>
      </c>
    </row>
    <row r="826" spans="1:16" ht="76.5">
      <c r="A826" s="283">
        <v>25</v>
      </c>
      <c r="B826" s="89"/>
      <c r="C826" s="284" t="s">
        <v>47</v>
      </c>
      <c r="D826" s="84">
        <v>43480</v>
      </c>
      <c r="E826" s="85" t="s">
        <v>2253</v>
      </c>
      <c r="F826" s="85" t="s">
        <v>675</v>
      </c>
      <c r="G826" s="85">
        <v>182888</v>
      </c>
      <c r="H826" s="89"/>
      <c r="I826" s="285" t="s">
        <v>3945</v>
      </c>
      <c r="J826" s="89"/>
      <c r="K826" s="89"/>
      <c r="L826" s="89"/>
      <c r="M826" s="89"/>
      <c r="N826" s="286">
        <v>2007051.25</v>
      </c>
      <c r="O826" s="286">
        <v>0</v>
      </c>
      <c r="P826" s="89" t="s">
        <v>674</v>
      </c>
    </row>
    <row r="827" spans="1:16" ht="89.25">
      <c r="A827" s="283">
        <v>313</v>
      </c>
      <c r="B827" s="89"/>
      <c r="C827" s="284" t="s">
        <v>146</v>
      </c>
      <c r="D827" s="84">
        <v>43480</v>
      </c>
      <c r="E827" s="85" t="s">
        <v>2254</v>
      </c>
      <c r="F827" s="85" t="s">
        <v>15</v>
      </c>
      <c r="G827" s="85">
        <v>7072</v>
      </c>
      <c r="H827" s="89"/>
      <c r="I827" s="285" t="s">
        <v>3946</v>
      </c>
      <c r="J827" s="89"/>
      <c r="K827" s="89"/>
      <c r="L827" s="89"/>
      <c r="M827" s="89"/>
      <c r="N827" s="286">
        <v>303.61</v>
      </c>
      <c r="O827" s="286">
        <v>0</v>
      </c>
      <c r="P827" s="89" t="s">
        <v>674</v>
      </c>
    </row>
    <row r="828" spans="1:16" ht="89.25">
      <c r="A828" s="283">
        <v>513</v>
      </c>
      <c r="B828" s="89"/>
      <c r="C828" s="284" t="s">
        <v>173</v>
      </c>
      <c r="D828" s="84">
        <v>43480</v>
      </c>
      <c r="E828" s="85" t="s">
        <v>2255</v>
      </c>
      <c r="F828" s="85" t="s">
        <v>15</v>
      </c>
      <c r="G828" s="85">
        <v>7079</v>
      </c>
      <c r="H828" s="89"/>
      <c r="I828" s="285" t="s">
        <v>3947</v>
      </c>
      <c r="J828" s="89"/>
      <c r="K828" s="89"/>
      <c r="L828" s="89"/>
      <c r="M828" s="89"/>
      <c r="N828" s="286">
        <v>50</v>
      </c>
      <c r="O828" s="286">
        <v>0</v>
      </c>
      <c r="P828" s="89" t="s">
        <v>674</v>
      </c>
    </row>
    <row r="829" spans="1:16" ht="89.25">
      <c r="A829" s="283">
        <v>513</v>
      </c>
      <c r="B829" s="89"/>
      <c r="C829" s="284" t="s">
        <v>173</v>
      </c>
      <c r="D829" s="84">
        <v>43480</v>
      </c>
      <c r="E829" s="85" t="s">
        <v>2256</v>
      </c>
      <c r="F829" s="85" t="s">
        <v>15</v>
      </c>
      <c r="G829" s="85">
        <v>7081</v>
      </c>
      <c r="H829" s="89"/>
      <c r="I829" s="285" t="s">
        <v>3948</v>
      </c>
      <c r="J829" s="89"/>
      <c r="K829" s="89"/>
      <c r="L829" s="89"/>
      <c r="M829" s="89"/>
      <c r="N829" s="286">
        <v>50</v>
      </c>
      <c r="O829" s="286">
        <v>0</v>
      </c>
      <c r="P829" s="89" t="s">
        <v>674</v>
      </c>
    </row>
    <row r="830" spans="1:16" ht="63.75">
      <c r="A830" s="283" t="s">
        <v>559</v>
      </c>
      <c r="B830" s="89"/>
      <c r="C830" s="284" t="s">
        <v>798</v>
      </c>
      <c r="D830" s="84">
        <v>43480</v>
      </c>
      <c r="E830" s="85" t="s">
        <v>2257</v>
      </c>
      <c r="F830" s="85" t="s">
        <v>11</v>
      </c>
      <c r="G830" s="85">
        <v>11676</v>
      </c>
      <c r="H830" s="89"/>
      <c r="I830" s="285" t="s">
        <v>3949</v>
      </c>
      <c r="J830" s="89"/>
      <c r="K830" s="89"/>
      <c r="L830" s="89"/>
      <c r="M830" s="89"/>
      <c r="N830" s="286">
        <v>4273.08</v>
      </c>
      <c r="O830" s="286">
        <v>0</v>
      </c>
      <c r="P830" s="89" t="s">
        <v>674</v>
      </c>
    </row>
    <row r="831" spans="1:16" ht="63.75">
      <c r="A831" s="283" t="s">
        <v>559</v>
      </c>
      <c r="B831" s="89"/>
      <c r="C831" s="284" t="s">
        <v>798</v>
      </c>
      <c r="D831" s="84">
        <v>43480</v>
      </c>
      <c r="E831" s="85" t="s">
        <v>2258</v>
      </c>
      <c r="F831" s="85" t="s">
        <v>11</v>
      </c>
      <c r="G831" s="85">
        <v>11674</v>
      </c>
      <c r="H831" s="89"/>
      <c r="I831" s="285" t="s">
        <v>3950</v>
      </c>
      <c r="J831" s="89"/>
      <c r="K831" s="89"/>
      <c r="L831" s="89"/>
      <c r="M831" s="89"/>
      <c r="N831" s="286">
        <v>2162.88</v>
      </c>
      <c r="O831" s="286">
        <v>0</v>
      </c>
      <c r="P831" s="89" t="s">
        <v>674</v>
      </c>
    </row>
    <row r="832" spans="1:16" ht="51">
      <c r="A832" s="283" t="s">
        <v>559</v>
      </c>
      <c r="B832" s="89"/>
      <c r="C832" s="284" t="s">
        <v>798</v>
      </c>
      <c r="D832" s="84">
        <v>43480</v>
      </c>
      <c r="E832" s="85" t="s">
        <v>2259</v>
      </c>
      <c r="F832" s="85" t="s">
        <v>11</v>
      </c>
      <c r="G832" s="85">
        <v>11698</v>
      </c>
      <c r="H832" s="89"/>
      <c r="I832" s="285" t="s">
        <v>3951</v>
      </c>
      <c r="J832" s="89"/>
      <c r="K832" s="89"/>
      <c r="L832" s="89"/>
      <c r="M832" s="89"/>
      <c r="N832" s="286">
        <v>270.82</v>
      </c>
      <c r="O832" s="286">
        <v>0</v>
      </c>
      <c r="P832" s="89" t="s">
        <v>674</v>
      </c>
    </row>
    <row r="833" spans="1:16" ht="63.75">
      <c r="A833" s="283" t="s">
        <v>559</v>
      </c>
      <c r="B833" s="89"/>
      <c r="C833" s="284" t="s">
        <v>798</v>
      </c>
      <c r="D833" s="84">
        <v>43480</v>
      </c>
      <c r="E833" s="85" t="s">
        <v>2260</v>
      </c>
      <c r="F833" s="85" t="s">
        <v>11</v>
      </c>
      <c r="G833" s="85">
        <v>11702</v>
      </c>
      <c r="H833" s="89"/>
      <c r="I833" s="285" t="s">
        <v>3952</v>
      </c>
      <c r="J833" s="89"/>
      <c r="K833" s="89"/>
      <c r="L833" s="89"/>
      <c r="M833" s="89"/>
      <c r="N833" s="286">
        <v>580.21</v>
      </c>
      <c r="O833" s="286">
        <v>0</v>
      </c>
      <c r="P833" s="89" t="s">
        <v>674</v>
      </c>
    </row>
    <row r="834" spans="1:16" ht="63.75">
      <c r="A834" s="283">
        <v>513</v>
      </c>
      <c r="B834" s="89"/>
      <c r="C834" s="284" t="s">
        <v>173</v>
      </c>
      <c r="D834" s="84">
        <v>43480</v>
      </c>
      <c r="E834" s="85" t="s">
        <v>2261</v>
      </c>
      <c r="F834" s="85" t="s">
        <v>15</v>
      </c>
      <c r="G834" s="85">
        <v>939671</v>
      </c>
      <c r="H834" s="89"/>
      <c r="I834" s="285" t="s">
        <v>3953</v>
      </c>
      <c r="J834" s="89"/>
      <c r="K834" s="89"/>
      <c r="L834" s="89"/>
      <c r="M834" s="89"/>
      <c r="N834" s="286">
        <v>50</v>
      </c>
      <c r="O834" s="286">
        <v>0</v>
      </c>
      <c r="P834" s="89" t="s">
        <v>674</v>
      </c>
    </row>
    <row r="835" spans="1:16" ht="76.5">
      <c r="A835" s="283">
        <v>25</v>
      </c>
      <c r="B835" s="89"/>
      <c r="C835" s="284" t="s">
        <v>47</v>
      </c>
      <c r="D835" s="84">
        <v>43480</v>
      </c>
      <c r="E835" s="85" t="s">
        <v>2253</v>
      </c>
      <c r="F835" s="85" t="s">
        <v>675</v>
      </c>
      <c r="G835" s="85">
        <v>182892</v>
      </c>
      <c r="H835" s="89"/>
      <c r="I835" s="285" t="s">
        <v>3954</v>
      </c>
      <c r="J835" s="89"/>
      <c r="K835" s="89"/>
      <c r="L835" s="89"/>
      <c r="M835" s="89"/>
      <c r="N835" s="286">
        <v>613912.5</v>
      </c>
      <c r="O835" s="286">
        <v>0</v>
      </c>
      <c r="P835" s="89" t="s">
        <v>674</v>
      </c>
    </row>
    <row r="836" spans="1:16" ht="51">
      <c r="A836" s="283" t="s">
        <v>561</v>
      </c>
      <c r="B836" s="89"/>
      <c r="C836" s="284" t="s">
        <v>771</v>
      </c>
      <c r="D836" s="84">
        <v>43480</v>
      </c>
      <c r="E836" s="85" t="s">
        <v>2262</v>
      </c>
      <c r="F836" s="85" t="s">
        <v>6</v>
      </c>
      <c r="G836" s="85">
        <v>1070845</v>
      </c>
      <c r="H836" s="89"/>
      <c r="I836" s="285" t="s">
        <v>3955</v>
      </c>
      <c r="J836" s="89"/>
      <c r="K836" s="89"/>
      <c r="L836" s="89"/>
      <c r="M836" s="89"/>
      <c r="N836" s="286">
        <v>0</v>
      </c>
      <c r="O836" s="286">
        <v>3250</v>
      </c>
      <c r="P836" s="89" t="s">
        <v>674</v>
      </c>
    </row>
    <row r="837" spans="1:16" ht="51">
      <c r="A837" s="283" t="s">
        <v>561</v>
      </c>
      <c r="B837" s="89"/>
      <c r="C837" s="284" t="s">
        <v>771</v>
      </c>
      <c r="D837" s="84">
        <v>43480</v>
      </c>
      <c r="E837" s="85" t="s">
        <v>2263</v>
      </c>
      <c r="F837" s="85" t="s">
        <v>6</v>
      </c>
      <c r="G837" s="85">
        <v>1070846</v>
      </c>
      <c r="H837" s="89"/>
      <c r="I837" s="285" t="s">
        <v>3956</v>
      </c>
      <c r="J837" s="89"/>
      <c r="K837" s="89"/>
      <c r="L837" s="89"/>
      <c r="M837" s="89"/>
      <c r="N837" s="286">
        <v>0</v>
      </c>
      <c r="O837" s="286">
        <v>6850</v>
      </c>
      <c r="P837" s="89" t="s">
        <v>674</v>
      </c>
    </row>
    <row r="838" spans="1:16" ht="51">
      <c r="A838" s="283">
        <v>513</v>
      </c>
      <c r="B838" s="89"/>
      <c r="C838" s="284" t="s">
        <v>173</v>
      </c>
      <c r="D838" s="84">
        <v>43480</v>
      </c>
      <c r="E838" s="85" t="s">
        <v>2264</v>
      </c>
      <c r="F838" s="85" t="s">
        <v>11</v>
      </c>
      <c r="G838" s="85">
        <v>944940</v>
      </c>
      <c r="H838" s="89"/>
      <c r="I838" s="285" t="s">
        <v>3957</v>
      </c>
      <c r="J838" s="89"/>
      <c r="K838" s="89"/>
      <c r="L838" s="89"/>
      <c r="M838" s="89"/>
      <c r="N838" s="286">
        <v>50</v>
      </c>
      <c r="O838" s="286">
        <v>0</v>
      </c>
      <c r="P838" s="89" t="s">
        <v>674</v>
      </c>
    </row>
    <row r="839" spans="1:16" ht="63.75">
      <c r="A839" s="283" t="s">
        <v>561</v>
      </c>
      <c r="B839" s="89"/>
      <c r="C839" s="284" t="s">
        <v>771</v>
      </c>
      <c r="D839" s="84">
        <v>43480</v>
      </c>
      <c r="E839" s="85" t="s">
        <v>2265</v>
      </c>
      <c r="F839" s="85" t="s">
        <v>632</v>
      </c>
      <c r="G839" s="85">
        <v>182904</v>
      </c>
      <c r="H839" s="89"/>
      <c r="I839" s="285" t="s">
        <v>3958</v>
      </c>
      <c r="J839" s="89"/>
      <c r="K839" s="89"/>
      <c r="L839" s="89"/>
      <c r="M839" s="89"/>
      <c r="N839" s="286">
        <v>0</v>
      </c>
      <c r="O839" s="286">
        <v>29935.32</v>
      </c>
      <c r="P839" s="89" t="s">
        <v>674</v>
      </c>
    </row>
    <row r="840" spans="1:16" ht="63.75">
      <c r="A840" s="283" t="s">
        <v>561</v>
      </c>
      <c r="B840" s="89"/>
      <c r="C840" s="284" t="s">
        <v>771</v>
      </c>
      <c r="D840" s="84">
        <v>43480</v>
      </c>
      <c r="E840" s="85" t="s">
        <v>2265</v>
      </c>
      <c r="F840" s="85" t="s">
        <v>632</v>
      </c>
      <c r="G840" s="85">
        <v>182903</v>
      </c>
      <c r="H840" s="89"/>
      <c r="I840" s="285" t="s">
        <v>3959</v>
      </c>
      <c r="J840" s="89"/>
      <c r="K840" s="89"/>
      <c r="L840" s="89"/>
      <c r="M840" s="89"/>
      <c r="N840" s="286">
        <v>0</v>
      </c>
      <c r="O840" s="286">
        <v>538938.9</v>
      </c>
      <c r="P840" s="89" t="s">
        <v>674</v>
      </c>
    </row>
    <row r="841" spans="1:16" ht="89.25">
      <c r="A841" s="283">
        <v>41</v>
      </c>
      <c r="B841" s="89"/>
      <c r="C841" s="284" t="s">
        <v>49</v>
      </c>
      <c r="D841" s="84">
        <v>43480</v>
      </c>
      <c r="E841" s="85" t="s">
        <v>2266</v>
      </c>
      <c r="F841" s="85" t="s">
        <v>15</v>
      </c>
      <c r="G841" s="85">
        <v>7074</v>
      </c>
      <c r="H841" s="89"/>
      <c r="I841" s="285" t="s">
        <v>3960</v>
      </c>
      <c r="J841" s="89"/>
      <c r="K841" s="89"/>
      <c r="L841" s="89"/>
      <c r="M841" s="89"/>
      <c r="N841" s="286">
        <v>284.06</v>
      </c>
      <c r="O841" s="286">
        <v>0</v>
      </c>
      <c r="P841" s="89" t="s">
        <v>674</v>
      </c>
    </row>
    <row r="842" spans="1:16" ht="51">
      <c r="A842" s="283">
        <v>117</v>
      </c>
      <c r="B842" s="89"/>
      <c r="C842" s="284" t="s">
        <v>64</v>
      </c>
      <c r="D842" s="84">
        <v>43480</v>
      </c>
      <c r="E842" s="85" t="s">
        <v>2267</v>
      </c>
      <c r="F842" s="85" t="s">
        <v>11</v>
      </c>
      <c r="G842" s="85">
        <v>944945</v>
      </c>
      <c r="H842" s="89"/>
      <c r="I842" s="285" t="s">
        <v>3961</v>
      </c>
      <c r="J842" s="89"/>
      <c r="K842" s="89"/>
      <c r="L842" s="89"/>
      <c r="M842" s="89"/>
      <c r="N842" s="286">
        <v>50</v>
      </c>
      <c r="O842" s="286">
        <v>0</v>
      </c>
      <c r="P842" s="89" t="s">
        <v>674</v>
      </c>
    </row>
    <row r="843" spans="1:16" ht="89.25">
      <c r="A843" s="283">
        <v>313</v>
      </c>
      <c r="B843" s="89"/>
      <c r="C843" s="284" t="s">
        <v>146</v>
      </c>
      <c r="D843" s="84">
        <v>43480</v>
      </c>
      <c r="E843" s="85" t="s">
        <v>2268</v>
      </c>
      <c r="F843" s="85" t="s">
        <v>15</v>
      </c>
      <c r="G843" s="85">
        <v>7073</v>
      </c>
      <c r="H843" s="89"/>
      <c r="I843" s="285" t="s">
        <v>3962</v>
      </c>
      <c r="J843" s="89"/>
      <c r="K843" s="89"/>
      <c r="L843" s="89"/>
      <c r="M843" s="89"/>
      <c r="N843" s="286">
        <v>359.32</v>
      </c>
      <c r="O843" s="286">
        <v>0</v>
      </c>
      <c r="P843" s="89" t="s">
        <v>674</v>
      </c>
    </row>
    <row r="844" spans="1:16" ht="63.75">
      <c r="A844" s="283" t="s">
        <v>561</v>
      </c>
      <c r="B844" s="89"/>
      <c r="C844" s="284" t="s">
        <v>771</v>
      </c>
      <c r="D844" s="84">
        <v>43480</v>
      </c>
      <c r="E844" s="85" t="s">
        <v>2269</v>
      </c>
      <c r="F844" s="85" t="s">
        <v>6</v>
      </c>
      <c r="G844" s="85">
        <v>944967</v>
      </c>
      <c r="H844" s="89"/>
      <c r="I844" s="285" t="s">
        <v>3963</v>
      </c>
      <c r="J844" s="89"/>
      <c r="K844" s="89"/>
      <c r="L844" s="89"/>
      <c r="M844" s="89"/>
      <c r="N844" s="286">
        <v>0</v>
      </c>
      <c r="O844" s="286">
        <v>3250</v>
      </c>
      <c r="P844" s="89" t="s">
        <v>674</v>
      </c>
    </row>
    <row r="845" spans="1:16" ht="102">
      <c r="A845" s="283">
        <v>10</v>
      </c>
      <c r="B845" s="89"/>
      <c r="C845" s="284" t="s">
        <v>43</v>
      </c>
      <c r="D845" s="84">
        <v>43480</v>
      </c>
      <c r="E845" s="85" t="s">
        <v>2270</v>
      </c>
      <c r="F845" s="85" t="s">
        <v>15</v>
      </c>
      <c r="G845" s="85">
        <v>7076</v>
      </c>
      <c r="H845" s="89"/>
      <c r="I845" s="285" t="s">
        <v>3964</v>
      </c>
      <c r="J845" s="89"/>
      <c r="K845" s="89"/>
      <c r="L845" s="89"/>
      <c r="M845" s="89"/>
      <c r="N845" s="286">
        <v>9153.7000000000007</v>
      </c>
      <c r="O845" s="286">
        <v>0</v>
      </c>
      <c r="P845" s="89" t="s">
        <v>674</v>
      </c>
    </row>
    <row r="846" spans="1:16" ht="102">
      <c r="A846" s="283">
        <v>376</v>
      </c>
      <c r="B846" s="89"/>
      <c r="C846" s="284" t="s">
        <v>642</v>
      </c>
      <c r="D846" s="84">
        <v>43480</v>
      </c>
      <c r="E846" s="85" t="s">
        <v>2271</v>
      </c>
      <c r="F846" s="85" t="s">
        <v>11</v>
      </c>
      <c r="G846" s="85">
        <v>944964</v>
      </c>
      <c r="H846" s="89"/>
      <c r="I846" s="285" t="s">
        <v>3965</v>
      </c>
      <c r="J846" s="89"/>
      <c r="K846" s="89"/>
      <c r="L846" s="89"/>
      <c r="M846" s="89"/>
      <c r="N846" s="286">
        <v>17627.03</v>
      </c>
      <c r="O846" s="286">
        <v>0</v>
      </c>
      <c r="P846" s="89" t="s">
        <v>674</v>
      </c>
    </row>
    <row r="847" spans="1:16" ht="89.25">
      <c r="A847" s="283" t="s">
        <v>559</v>
      </c>
      <c r="B847" s="89"/>
      <c r="C847" s="284" t="s">
        <v>798</v>
      </c>
      <c r="D847" s="84">
        <v>43480</v>
      </c>
      <c r="E847" s="85" t="s">
        <v>2272</v>
      </c>
      <c r="F847" s="85" t="s">
        <v>6</v>
      </c>
      <c r="G847" s="85">
        <v>944942</v>
      </c>
      <c r="H847" s="89"/>
      <c r="I847" s="285" t="s">
        <v>3966</v>
      </c>
      <c r="J847" s="89"/>
      <c r="K847" s="89"/>
      <c r="L847" s="89"/>
      <c r="M847" s="89"/>
      <c r="N847" s="286">
        <v>0</v>
      </c>
      <c r="O847" s="286">
        <v>565120288.97000003</v>
      </c>
      <c r="P847" s="89" t="s">
        <v>674</v>
      </c>
    </row>
    <row r="848" spans="1:16" ht="51">
      <c r="A848" s="283" t="s">
        <v>558</v>
      </c>
      <c r="B848" s="89"/>
      <c r="C848" s="284" t="s">
        <v>618</v>
      </c>
      <c r="D848" s="84">
        <v>43480</v>
      </c>
      <c r="E848" s="85" t="s">
        <v>2273</v>
      </c>
      <c r="F848" s="85" t="s">
        <v>11</v>
      </c>
      <c r="G848" s="85">
        <v>944943</v>
      </c>
      <c r="H848" s="89"/>
      <c r="I848" s="285" t="s">
        <v>3967</v>
      </c>
      <c r="J848" s="89"/>
      <c r="K848" s="89"/>
      <c r="L848" s="89"/>
      <c r="M848" s="89"/>
      <c r="N848" s="286">
        <v>50</v>
      </c>
      <c r="O848" s="286">
        <v>0</v>
      </c>
      <c r="P848" s="89" t="s">
        <v>674</v>
      </c>
    </row>
    <row r="849" spans="1:16" ht="102">
      <c r="A849" s="283">
        <v>862</v>
      </c>
      <c r="B849" s="89"/>
      <c r="C849" s="284" t="s">
        <v>201</v>
      </c>
      <c r="D849" s="84">
        <v>43480</v>
      </c>
      <c r="E849" s="85" t="s">
        <v>2274</v>
      </c>
      <c r="F849" s="85" t="s">
        <v>13</v>
      </c>
      <c r="G849" s="85">
        <v>944994</v>
      </c>
      <c r="H849" s="89"/>
      <c r="I849" s="285" t="s">
        <v>3968</v>
      </c>
      <c r="J849" s="89"/>
      <c r="K849" s="89"/>
      <c r="L849" s="89"/>
      <c r="M849" s="89"/>
      <c r="N849" s="286">
        <v>253343.1</v>
      </c>
      <c r="O849" s="286">
        <v>0</v>
      </c>
      <c r="P849" s="89" t="s">
        <v>674</v>
      </c>
    </row>
    <row r="850" spans="1:16" ht="102">
      <c r="A850" s="283">
        <v>862</v>
      </c>
      <c r="B850" s="89"/>
      <c r="C850" s="284" t="s">
        <v>201</v>
      </c>
      <c r="D850" s="84">
        <v>43480</v>
      </c>
      <c r="E850" s="85" t="s">
        <v>2275</v>
      </c>
      <c r="F850" s="85" t="s">
        <v>13</v>
      </c>
      <c r="G850" s="85">
        <v>944994</v>
      </c>
      <c r="H850" s="89"/>
      <c r="I850" s="285" t="s">
        <v>3969</v>
      </c>
      <c r="J850" s="89"/>
      <c r="K850" s="89"/>
      <c r="L850" s="89"/>
      <c r="M850" s="89"/>
      <c r="N850" s="286">
        <v>58268.91</v>
      </c>
      <c r="O850" s="286">
        <v>0</v>
      </c>
      <c r="P850" s="89" t="s">
        <v>674</v>
      </c>
    </row>
    <row r="851" spans="1:16" ht="89.25">
      <c r="A851" s="283">
        <v>862</v>
      </c>
      <c r="B851" s="89"/>
      <c r="C851" s="284" t="s">
        <v>201</v>
      </c>
      <c r="D851" s="84">
        <v>43480</v>
      </c>
      <c r="E851" s="85" t="s">
        <v>2276</v>
      </c>
      <c r="F851" s="85" t="s">
        <v>11</v>
      </c>
      <c r="G851" s="85">
        <v>944994</v>
      </c>
      <c r="H851" s="89"/>
      <c r="I851" s="285" t="s">
        <v>3970</v>
      </c>
      <c r="J851" s="89"/>
      <c r="K851" s="89"/>
      <c r="L851" s="89"/>
      <c r="M851" s="89"/>
      <c r="N851" s="286">
        <v>50</v>
      </c>
      <c r="O851" s="286">
        <v>0</v>
      </c>
      <c r="P851" s="89" t="s">
        <v>674</v>
      </c>
    </row>
    <row r="852" spans="1:16" ht="63.75">
      <c r="A852" s="283" t="s">
        <v>567</v>
      </c>
      <c r="B852" s="89"/>
      <c r="C852" s="284" t="s">
        <v>617</v>
      </c>
      <c r="D852" s="84">
        <v>43481</v>
      </c>
      <c r="E852" s="85" t="s">
        <v>2277</v>
      </c>
      <c r="F852" s="85" t="s">
        <v>3</v>
      </c>
      <c r="G852" s="85">
        <v>1703760</v>
      </c>
      <c r="H852" s="89"/>
      <c r="I852" s="285" t="s">
        <v>3971</v>
      </c>
      <c r="J852" s="89"/>
      <c r="K852" s="89"/>
      <c r="L852" s="89"/>
      <c r="M852" s="89"/>
      <c r="N852" s="286">
        <v>0</v>
      </c>
      <c r="O852" s="286">
        <v>23532.66</v>
      </c>
      <c r="P852" s="89" t="s">
        <v>674</v>
      </c>
    </row>
    <row r="853" spans="1:16" ht="51">
      <c r="A853" s="283" t="s">
        <v>567</v>
      </c>
      <c r="B853" s="89"/>
      <c r="C853" s="284" t="s">
        <v>617</v>
      </c>
      <c r="D853" s="84">
        <v>43481</v>
      </c>
      <c r="E853" s="85" t="s">
        <v>2278</v>
      </c>
      <c r="F853" s="85" t="s">
        <v>3</v>
      </c>
      <c r="G853" s="85">
        <v>1703744</v>
      </c>
      <c r="H853" s="89"/>
      <c r="I853" s="285" t="s">
        <v>3972</v>
      </c>
      <c r="J853" s="89"/>
      <c r="K853" s="89"/>
      <c r="L853" s="89"/>
      <c r="M853" s="89"/>
      <c r="N853" s="286">
        <v>0</v>
      </c>
      <c r="O853" s="286">
        <v>1038.72</v>
      </c>
      <c r="P853" s="89" t="s">
        <v>674</v>
      </c>
    </row>
    <row r="854" spans="1:16" ht="51">
      <c r="A854" s="283">
        <v>35</v>
      </c>
      <c r="B854" s="89"/>
      <c r="C854" s="284" t="s">
        <v>48</v>
      </c>
      <c r="D854" s="84">
        <v>43481</v>
      </c>
      <c r="E854" s="85" t="s">
        <v>2279</v>
      </c>
      <c r="F854" s="85" t="s">
        <v>3</v>
      </c>
      <c r="G854" s="85">
        <v>1703736</v>
      </c>
      <c r="H854" s="89"/>
      <c r="I854" s="285" t="s">
        <v>3973</v>
      </c>
      <c r="J854" s="89"/>
      <c r="K854" s="89"/>
      <c r="L854" s="89"/>
      <c r="M854" s="89"/>
      <c r="N854" s="286">
        <v>0</v>
      </c>
      <c r="O854" s="286">
        <v>183</v>
      </c>
      <c r="P854" s="89" t="s">
        <v>674</v>
      </c>
    </row>
    <row r="855" spans="1:16" ht="63.75">
      <c r="A855" s="283">
        <v>35</v>
      </c>
      <c r="B855" s="89"/>
      <c r="C855" s="284" t="s">
        <v>48</v>
      </c>
      <c r="D855" s="84">
        <v>43481</v>
      </c>
      <c r="E855" s="85" t="s">
        <v>2280</v>
      </c>
      <c r="F855" s="85" t="s">
        <v>3</v>
      </c>
      <c r="G855" s="85">
        <v>1703733</v>
      </c>
      <c r="H855" s="89"/>
      <c r="I855" s="285" t="s">
        <v>3974</v>
      </c>
      <c r="J855" s="89"/>
      <c r="K855" s="89"/>
      <c r="L855" s="89"/>
      <c r="M855" s="89"/>
      <c r="N855" s="286">
        <v>0</v>
      </c>
      <c r="O855" s="286">
        <v>252</v>
      </c>
      <c r="P855" s="89" t="s">
        <v>674</v>
      </c>
    </row>
    <row r="856" spans="1:16" ht="51">
      <c r="A856" s="283" t="s">
        <v>567</v>
      </c>
      <c r="B856" s="89"/>
      <c r="C856" s="284" t="s">
        <v>617</v>
      </c>
      <c r="D856" s="84">
        <v>43481</v>
      </c>
      <c r="E856" s="85" t="s">
        <v>2281</v>
      </c>
      <c r="F856" s="85" t="s">
        <v>3</v>
      </c>
      <c r="G856" s="85">
        <v>1703731</v>
      </c>
      <c r="H856" s="89"/>
      <c r="I856" s="285" t="s">
        <v>3975</v>
      </c>
      <c r="J856" s="89"/>
      <c r="K856" s="89"/>
      <c r="L856" s="89"/>
      <c r="M856" s="89"/>
      <c r="N856" s="286">
        <v>0</v>
      </c>
      <c r="O856" s="286">
        <v>338</v>
      </c>
      <c r="P856" s="89" t="s">
        <v>674</v>
      </c>
    </row>
    <row r="857" spans="1:16" ht="51">
      <c r="A857" s="283" t="s">
        <v>567</v>
      </c>
      <c r="B857" s="89"/>
      <c r="C857" s="284" t="s">
        <v>617</v>
      </c>
      <c r="D857" s="84">
        <v>43481</v>
      </c>
      <c r="E857" s="85" t="s">
        <v>2282</v>
      </c>
      <c r="F857" s="85" t="s">
        <v>3</v>
      </c>
      <c r="G857" s="85">
        <v>1703730</v>
      </c>
      <c r="H857" s="89"/>
      <c r="I857" s="285" t="s">
        <v>3976</v>
      </c>
      <c r="J857" s="89"/>
      <c r="K857" s="89"/>
      <c r="L857" s="89"/>
      <c r="M857" s="89"/>
      <c r="N857" s="286">
        <v>0</v>
      </c>
      <c r="O857" s="286">
        <v>234</v>
      </c>
      <c r="P857" s="89" t="s">
        <v>674</v>
      </c>
    </row>
    <row r="858" spans="1:16" ht="51">
      <c r="A858" s="283" t="s">
        <v>567</v>
      </c>
      <c r="B858" s="89"/>
      <c r="C858" s="284" t="s">
        <v>617</v>
      </c>
      <c r="D858" s="84">
        <v>43481</v>
      </c>
      <c r="E858" s="85" t="s">
        <v>2283</v>
      </c>
      <c r="F858" s="85" t="s">
        <v>3</v>
      </c>
      <c r="G858" s="85">
        <v>1703729</v>
      </c>
      <c r="H858" s="89"/>
      <c r="I858" s="285" t="s">
        <v>3977</v>
      </c>
      <c r="J858" s="89"/>
      <c r="K858" s="89"/>
      <c r="L858" s="89"/>
      <c r="M858" s="89"/>
      <c r="N858" s="286">
        <v>0</v>
      </c>
      <c r="O858" s="286">
        <v>216</v>
      </c>
      <c r="P858" s="89" t="s">
        <v>674</v>
      </c>
    </row>
    <row r="859" spans="1:16" ht="51">
      <c r="A859" s="283" t="s">
        <v>567</v>
      </c>
      <c r="B859" s="89"/>
      <c r="C859" s="284" t="s">
        <v>617</v>
      </c>
      <c r="D859" s="84">
        <v>43481</v>
      </c>
      <c r="E859" s="85" t="s">
        <v>2284</v>
      </c>
      <c r="F859" s="85" t="s">
        <v>3</v>
      </c>
      <c r="G859" s="85">
        <v>1703726</v>
      </c>
      <c r="H859" s="89"/>
      <c r="I859" s="285" t="s">
        <v>3978</v>
      </c>
      <c r="J859" s="89"/>
      <c r="K859" s="89"/>
      <c r="L859" s="89"/>
      <c r="M859" s="89"/>
      <c r="N859" s="286">
        <v>0</v>
      </c>
      <c r="O859" s="286">
        <v>378</v>
      </c>
      <c r="P859" s="89" t="s">
        <v>674</v>
      </c>
    </row>
    <row r="860" spans="1:16" ht="51">
      <c r="A860" s="283" t="s">
        <v>567</v>
      </c>
      <c r="B860" s="89"/>
      <c r="C860" s="284" t="s">
        <v>617</v>
      </c>
      <c r="D860" s="84">
        <v>43481</v>
      </c>
      <c r="E860" s="85" t="s">
        <v>2285</v>
      </c>
      <c r="F860" s="85" t="s">
        <v>3</v>
      </c>
      <c r="G860" s="85">
        <v>1703724</v>
      </c>
      <c r="H860" s="89"/>
      <c r="I860" s="285" t="s">
        <v>3979</v>
      </c>
      <c r="J860" s="89"/>
      <c r="K860" s="89"/>
      <c r="L860" s="89"/>
      <c r="M860" s="89"/>
      <c r="N860" s="286">
        <v>0</v>
      </c>
      <c r="O860" s="286">
        <v>234</v>
      </c>
      <c r="P860" s="89" t="s">
        <v>674</v>
      </c>
    </row>
    <row r="861" spans="1:16" ht="51">
      <c r="A861" s="283" t="s">
        <v>567</v>
      </c>
      <c r="B861" s="89"/>
      <c r="C861" s="284" t="s">
        <v>617</v>
      </c>
      <c r="D861" s="84">
        <v>43481</v>
      </c>
      <c r="E861" s="85" t="s">
        <v>2286</v>
      </c>
      <c r="F861" s="85" t="s">
        <v>3</v>
      </c>
      <c r="G861" s="85">
        <v>1703722</v>
      </c>
      <c r="H861" s="89"/>
      <c r="I861" s="285" t="s">
        <v>3980</v>
      </c>
      <c r="J861" s="89"/>
      <c r="K861" s="89"/>
      <c r="L861" s="89"/>
      <c r="M861" s="89"/>
      <c r="N861" s="286">
        <v>0</v>
      </c>
      <c r="O861" s="286">
        <v>144</v>
      </c>
      <c r="P861" s="89" t="s">
        <v>674</v>
      </c>
    </row>
    <row r="862" spans="1:16" ht="51">
      <c r="A862" s="283" t="s">
        <v>567</v>
      </c>
      <c r="B862" s="89"/>
      <c r="C862" s="284" t="s">
        <v>617</v>
      </c>
      <c r="D862" s="84">
        <v>43481</v>
      </c>
      <c r="E862" s="85" t="s">
        <v>2287</v>
      </c>
      <c r="F862" s="85" t="s">
        <v>3</v>
      </c>
      <c r="G862" s="85">
        <v>1703720</v>
      </c>
      <c r="H862" s="89"/>
      <c r="I862" s="285" t="s">
        <v>3981</v>
      </c>
      <c r="J862" s="89"/>
      <c r="K862" s="89"/>
      <c r="L862" s="89"/>
      <c r="M862" s="89"/>
      <c r="N862" s="286">
        <v>0</v>
      </c>
      <c r="O862" s="286">
        <v>378</v>
      </c>
      <c r="P862" s="89" t="s">
        <v>674</v>
      </c>
    </row>
    <row r="863" spans="1:16" ht="51">
      <c r="A863" s="283" t="s">
        <v>567</v>
      </c>
      <c r="B863" s="89"/>
      <c r="C863" s="284" t="s">
        <v>617</v>
      </c>
      <c r="D863" s="84">
        <v>43481</v>
      </c>
      <c r="E863" s="85" t="s">
        <v>2288</v>
      </c>
      <c r="F863" s="85" t="s">
        <v>3</v>
      </c>
      <c r="G863" s="85">
        <v>1703719</v>
      </c>
      <c r="H863" s="89"/>
      <c r="I863" s="285" t="s">
        <v>3982</v>
      </c>
      <c r="J863" s="89"/>
      <c r="K863" s="89"/>
      <c r="L863" s="89"/>
      <c r="M863" s="89"/>
      <c r="N863" s="286">
        <v>0</v>
      </c>
      <c r="O863" s="286">
        <v>216</v>
      </c>
      <c r="P863" s="89" t="s">
        <v>674</v>
      </c>
    </row>
    <row r="864" spans="1:16" ht="51">
      <c r="A864" s="283" t="s">
        <v>567</v>
      </c>
      <c r="B864" s="89"/>
      <c r="C864" s="284" t="s">
        <v>617</v>
      </c>
      <c r="D864" s="84">
        <v>43481</v>
      </c>
      <c r="E864" s="85" t="s">
        <v>2289</v>
      </c>
      <c r="F864" s="85" t="s">
        <v>3</v>
      </c>
      <c r="G864" s="85">
        <v>1703718</v>
      </c>
      <c r="H864" s="89"/>
      <c r="I864" s="285" t="s">
        <v>3983</v>
      </c>
      <c r="J864" s="89"/>
      <c r="K864" s="89"/>
      <c r="L864" s="89"/>
      <c r="M864" s="89"/>
      <c r="N864" s="286">
        <v>0</v>
      </c>
      <c r="O864" s="286">
        <v>216</v>
      </c>
      <c r="P864" s="89" t="s">
        <v>674</v>
      </c>
    </row>
    <row r="865" spans="1:16" ht="63.75">
      <c r="A865" s="283">
        <v>66</v>
      </c>
      <c r="B865" s="89"/>
      <c r="C865" s="284" t="s">
        <v>54</v>
      </c>
      <c r="D865" s="84">
        <v>43481</v>
      </c>
      <c r="E865" s="85" t="s">
        <v>2290</v>
      </c>
      <c r="F865" s="85" t="s">
        <v>3</v>
      </c>
      <c r="G865" s="85">
        <v>1703762</v>
      </c>
      <c r="H865" s="89"/>
      <c r="I865" s="285" t="s">
        <v>3984</v>
      </c>
      <c r="J865" s="89"/>
      <c r="K865" s="89"/>
      <c r="L865" s="89"/>
      <c r="M865" s="89"/>
      <c r="N865" s="286">
        <v>0</v>
      </c>
      <c r="O865" s="286">
        <v>50</v>
      </c>
      <c r="P865" s="89" t="s">
        <v>674</v>
      </c>
    </row>
    <row r="866" spans="1:16" ht="51">
      <c r="A866" s="283" t="s">
        <v>567</v>
      </c>
      <c r="B866" s="89"/>
      <c r="C866" s="284" t="s">
        <v>617</v>
      </c>
      <c r="D866" s="84">
        <v>43481</v>
      </c>
      <c r="E866" s="85" t="s">
        <v>2291</v>
      </c>
      <c r="F866" s="85" t="s">
        <v>3</v>
      </c>
      <c r="G866" s="85">
        <v>1703790</v>
      </c>
      <c r="H866" s="89"/>
      <c r="I866" s="285" t="s">
        <v>3985</v>
      </c>
      <c r="J866" s="89"/>
      <c r="K866" s="89"/>
      <c r="L866" s="89"/>
      <c r="M866" s="89"/>
      <c r="N866" s="286">
        <v>0</v>
      </c>
      <c r="O866" s="286">
        <v>3398.75</v>
      </c>
      <c r="P866" s="89" t="s">
        <v>674</v>
      </c>
    </row>
    <row r="867" spans="1:16" ht="51">
      <c r="A867" s="283">
        <v>16</v>
      </c>
      <c r="B867" s="89"/>
      <c r="C867" s="284" t="s">
        <v>45</v>
      </c>
      <c r="D867" s="84">
        <v>43481</v>
      </c>
      <c r="E867" s="85" t="s">
        <v>2292</v>
      </c>
      <c r="F867" s="85" t="s">
        <v>3</v>
      </c>
      <c r="G867" s="85">
        <v>1703829</v>
      </c>
      <c r="H867" s="89"/>
      <c r="I867" s="285" t="s">
        <v>3986</v>
      </c>
      <c r="J867" s="89"/>
      <c r="K867" s="89"/>
      <c r="L867" s="89"/>
      <c r="M867" s="89"/>
      <c r="N867" s="286">
        <v>0</v>
      </c>
      <c r="O867" s="286">
        <v>5600</v>
      </c>
      <c r="P867" s="89" t="s">
        <v>674</v>
      </c>
    </row>
    <row r="868" spans="1:16" ht="51">
      <c r="A868" s="283">
        <v>46</v>
      </c>
      <c r="B868" s="89"/>
      <c r="C868" s="284" t="s">
        <v>50</v>
      </c>
      <c r="D868" s="84">
        <v>43481</v>
      </c>
      <c r="E868" s="85" t="s">
        <v>2293</v>
      </c>
      <c r="F868" s="85" t="s">
        <v>3</v>
      </c>
      <c r="G868" s="85">
        <v>1703847</v>
      </c>
      <c r="H868" s="89"/>
      <c r="I868" s="285" t="s">
        <v>3987</v>
      </c>
      <c r="J868" s="89"/>
      <c r="K868" s="89"/>
      <c r="L868" s="89"/>
      <c r="M868" s="89"/>
      <c r="N868" s="286">
        <v>0</v>
      </c>
      <c r="O868" s="286">
        <v>270</v>
      </c>
      <c r="P868" s="89" t="s">
        <v>674</v>
      </c>
    </row>
    <row r="869" spans="1:16" ht="51">
      <c r="A869" s="283" t="s">
        <v>567</v>
      </c>
      <c r="B869" s="89"/>
      <c r="C869" s="284" t="s">
        <v>617</v>
      </c>
      <c r="D869" s="84">
        <v>43481</v>
      </c>
      <c r="E869" s="85" t="s">
        <v>2294</v>
      </c>
      <c r="F869" s="85" t="s">
        <v>3</v>
      </c>
      <c r="G869" s="85">
        <v>1703859</v>
      </c>
      <c r="H869" s="89"/>
      <c r="I869" s="285" t="s">
        <v>3988</v>
      </c>
      <c r="J869" s="89"/>
      <c r="K869" s="89"/>
      <c r="L869" s="89"/>
      <c r="M869" s="89"/>
      <c r="N869" s="286">
        <v>0</v>
      </c>
      <c r="O869" s="286">
        <v>100</v>
      </c>
      <c r="P869" s="89" t="s">
        <v>674</v>
      </c>
    </row>
    <row r="870" spans="1:16" ht="38.25">
      <c r="A870" s="283">
        <v>212</v>
      </c>
      <c r="B870" s="89"/>
      <c r="C870" s="284" t="s">
        <v>102</v>
      </c>
      <c r="D870" s="84">
        <v>43481</v>
      </c>
      <c r="E870" s="85" t="s">
        <v>2295</v>
      </c>
      <c r="F870" s="85" t="s">
        <v>3</v>
      </c>
      <c r="G870" s="85">
        <v>1703872</v>
      </c>
      <c r="H870" s="89"/>
      <c r="I870" s="285" t="s">
        <v>3989</v>
      </c>
      <c r="J870" s="89"/>
      <c r="K870" s="89"/>
      <c r="L870" s="89"/>
      <c r="M870" s="89"/>
      <c r="N870" s="286">
        <v>0</v>
      </c>
      <c r="O870" s="286">
        <v>60</v>
      </c>
      <c r="P870" s="89" t="s">
        <v>674</v>
      </c>
    </row>
    <row r="871" spans="1:16" ht="63.75">
      <c r="A871" s="283" t="s">
        <v>567</v>
      </c>
      <c r="B871" s="89"/>
      <c r="C871" s="284" t="s">
        <v>617</v>
      </c>
      <c r="D871" s="84">
        <v>43481</v>
      </c>
      <c r="E871" s="85" t="s">
        <v>2296</v>
      </c>
      <c r="F871" s="85" t="s">
        <v>3</v>
      </c>
      <c r="G871" s="85">
        <v>1703925</v>
      </c>
      <c r="H871" s="89"/>
      <c r="I871" s="285" t="s">
        <v>3990</v>
      </c>
      <c r="J871" s="89"/>
      <c r="K871" s="89"/>
      <c r="L871" s="89"/>
      <c r="M871" s="89"/>
      <c r="N871" s="286">
        <v>0</v>
      </c>
      <c r="O871" s="286">
        <v>0.94000000000000006</v>
      </c>
      <c r="P871" s="89" t="s">
        <v>674</v>
      </c>
    </row>
    <row r="872" spans="1:16" ht="38.25">
      <c r="A872" s="283">
        <v>20</v>
      </c>
      <c r="B872" s="89"/>
      <c r="C872" s="284" t="s">
        <v>46</v>
      </c>
      <c r="D872" s="84">
        <v>43481</v>
      </c>
      <c r="E872" s="85" t="s">
        <v>2297</v>
      </c>
      <c r="F872" s="85" t="s">
        <v>3</v>
      </c>
      <c r="G872" s="85">
        <v>1703926</v>
      </c>
      <c r="H872" s="89"/>
      <c r="I872" s="285" t="s">
        <v>3991</v>
      </c>
      <c r="J872" s="89"/>
      <c r="K872" s="89"/>
      <c r="L872" s="89"/>
      <c r="M872" s="89"/>
      <c r="N872" s="286">
        <v>0</v>
      </c>
      <c r="O872" s="286">
        <v>42</v>
      </c>
      <c r="P872" s="89" t="s">
        <v>674</v>
      </c>
    </row>
    <row r="873" spans="1:16" ht="38.25">
      <c r="A873" s="283">
        <v>20</v>
      </c>
      <c r="B873" s="89"/>
      <c r="C873" s="284" t="s">
        <v>46</v>
      </c>
      <c r="D873" s="84">
        <v>43481</v>
      </c>
      <c r="E873" s="85" t="s">
        <v>2298</v>
      </c>
      <c r="F873" s="85" t="s">
        <v>3</v>
      </c>
      <c r="G873" s="85">
        <v>1703928</v>
      </c>
      <c r="H873" s="89"/>
      <c r="I873" s="285" t="s">
        <v>3991</v>
      </c>
      <c r="J873" s="89"/>
      <c r="K873" s="89"/>
      <c r="L873" s="89"/>
      <c r="M873" s="89"/>
      <c r="N873" s="286">
        <v>0</v>
      </c>
      <c r="O873" s="286">
        <v>0.5</v>
      </c>
      <c r="P873" s="89" t="s">
        <v>674</v>
      </c>
    </row>
    <row r="874" spans="1:16" ht="51">
      <c r="A874" s="283">
        <v>15</v>
      </c>
      <c r="B874" s="89"/>
      <c r="C874" s="284" t="s">
        <v>44</v>
      </c>
      <c r="D874" s="84">
        <v>43481</v>
      </c>
      <c r="E874" s="85" t="s">
        <v>2299</v>
      </c>
      <c r="F874" s="85" t="s">
        <v>3</v>
      </c>
      <c r="G874" s="85">
        <v>1703698</v>
      </c>
      <c r="H874" s="89"/>
      <c r="I874" s="285" t="s">
        <v>3992</v>
      </c>
      <c r="J874" s="89"/>
      <c r="K874" s="89"/>
      <c r="L874" s="89"/>
      <c r="M874" s="89"/>
      <c r="N874" s="286">
        <v>0</v>
      </c>
      <c r="O874" s="286">
        <v>7207.5</v>
      </c>
      <c r="P874" s="89" t="s">
        <v>674</v>
      </c>
    </row>
    <row r="875" spans="1:16" ht="63.75">
      <c r="A875" s="283">
        <v>660</v>
      </c>
      <c r="B875" s="89"/>
      <c r="C875" s="284" t="s">
        <v>190</v>
      </c>
      <c r="D875" s="84">
        <v>43481</v>
      </c>
      <c r="E875" s="85" t="s">
        <v>2300</v>
      </c>
      <c r="F875" s="85" t="s">
        <v>3</v>
      </c>
      <c r="G875" s="85">
        <v>1703701</v>
      </c>
      <c r="H875" s="89"/>
      <c r="I875" s="285" t="s">
        <v>3993</v>
      </c>
      <c r="J875" s="89"/>
      <c r="K875" s="89"/>
      <c r="L875" s="89"/>
      <c r="M875" s="89"/>
      <c r="N875" s="286">
        <v>0</v>
      </c>
      <c r="O875" s="286">
        <v>646</v>
      </c>
      <c r="P875" s="89" t="s">
        <v>674</v>
      </c>
    </row>
    <row r="876" spans="1:16" ht="51">
      <c r="A876" s="283">
        <v>660</v>
      </c>
      <c r="B876" s="89"/>
      <c r="C876" s="284" t="s">
        <v>190</v>
      </c>
      <c r="D876" s="84">
        <v>43481</v>
      </c>
      <c r="E876" s="85" t="s">
        <v>2301</v>
      </c>
      <c r="F876" s="85" t="s">
        <v>3</v>
      </c>
      <c r="G876" s="85">
        <v>1703702</v>
      </c>
      <c r="H876" s="89"/>
      <c r="I876" s="285" t="s">
        <v>3994</v>
      </c>
      <c r="J876" s="89"/>
      <c r="K876" s="89"/>
      <c r="L876" s="89"/>
      <c r="M876" s="89"/>
      <c r="N876" s="286">
        <v>0</v>
      </c>
      <c r="O876" s="286">
        <v>6962</v>
      </c>
      <c r="P876" s="89" t="s">
        <v>674</v>
      </c>
    </row>
    <row r="877" spans="1:16" ht="63.75">
      <c r="A877" s="283">
        <v>35</v>
      </c>
      <c r="B877" s="89"/>
      <c r="C877" s="284" t="s">
        <v>48</v>
      </c>
      <c r="D877" s="84">
        <v>43481</v>
      </c>
      <c r="E877" s="85" t="s">
        <v>2302</v>
      </c>
      <c r="F877" s="85" t="s">
        <v>3</v>
      </c>
      <c r="G877" s="85">
        <v>1703739</v>
      </c>
      <c r="H877" s="89"/>
      <c r="I877" s="285" t="s">
        <v>3995</v>
      </c>
      <c r="J877" s="89"/>
      <c r="K877" s="89"/>
      <c r="L877" s="89"/>
      <c r="M877" s="89"/>
      <c r="N877" s="286">
        <v>0</v>
      </c>
      <c r="O877" s="286">
        <v>545</v>
      </c>
      <c r="P877" s="89" t="s">
        <v>674</v>
      </c>
    </row>
    <row r="878" spans="1:16" ht="63.75">
      <c r="A878" s="283">
        <v>650</v>
      </c>
      <c r="B878" s="89"/>
      <c r="C878" s="284" t="s">
        <v>189</v>
      </c>
      <c r="D878" s="84">
        <v>43481</v>
      </c>
      <c r="E878" s="85" t="s">
        <v>2303</v>
      </c>
      <c r="F878" s="85" t="s">
        <v>3</v>
      </c>
      <c r="G878" s="85">
        <v>1703747</v>
      </c>
      <c r="H878" s="89"/>
      <c r="I878" s="285" t="s">
        <v>3996</v>
      </c>
      <c r="J878" s="89"/>
      <c r="K878" s="89"/>
      <c r="L878" s="89"/>
      <c r="M878" s="89"/>
      <c r="N878" s="286">
        <v>0</v>
      </c>
      <c r="O878" s="286">
        <v>70</v>
      </c>
      <c r="P878" s="89" t="s">
        <v>674</v>
      </c>
    </row>
    <row r="879" spans="1:16" ht="63.75">
      <c r="A879" s="283">
        <v>661</v>
      </c>
      <c r="B879" s="89"/>
      <c r="C879" s="284" t="s">
        <v>191</v>
      </c>
      <c r="D879" s="84">
        <v>43481</v>
      </c>
      <c r="E879" s="85" t="s">
        <v>2304</v>
      </c>
      <c r="F879" s="85" t="s">
        <v>3</v>
      </c>
      <c r="G879" s="85">
        <v>1703749</v>
      </c>
      <c r="H879" s="89"/>
      <c r="I879" s="285" t="s">
        <v>3997</v>
      </c>
      <c r="J879" s="89"/>
      <c r="K879" s="89"/>
      <c r="L879" s="89"/>
      <c r="M879" s="89"/>
      <c r="N879" s="286">
        <v>0</v>
      </c>
      <c r="O879" s="286">
        <v>24463</v>
      </c>
      <c r="P879" s="89" t="s">
        <v>674</v>
      </c>
    </row>
    <row r="880" spans="1:16" ht="51">
      <c r="A880" s="283" t="s">
        <v>567</v>
      </c>
      <c r="B880" s="89"/>
      <c r="C880" s="284" t="s">
        <v>617</v>
      </c>
      <c r="D880" s="84">
        <v>43481</v>
      </c>
      <c r="E880" s="85" t="s">
        <v>2305</v>
      </c>
      <c r="F880" s="85" t="s">
        <v>3</v>
      </c>
      <c r="G880" s="85">
        <v>1703754</v>
      </c>
      <c r="H880" s="89"/>
      <c r="I880" s="285" t="s">
        <v>3998</v>
      </c>
      <c r="J880" s="89"/>
      <c r="K880" s="89"/>
      <c r="L880" s="89"/>
      <c r="M880" s="89"/>
      <c r="N880" s="286">
        <v>0</v>
      </c>
      <c r="O880" s="286">
        <v>148879.05000000002</v>
      </c>
      <c r="P880" s="89" t="s">
        <v>674</v>
      </c>
    </row>
    <row r="881" spans="1:16" ht="76.5">
      <c r="A881" s="283">
        <v>130</v>
      </c>
      <c r="B881" s="89"/>
      <c r="C881" s="284" t="s">
        <v>69</v>
      </c>
      <c r="D881" s="84">
        <v>43481</v>
      </c>
      <c r="E881" s="85" t="s">
        <v>2306</v>
      </c>
      <c r="F881" s="85" t="s">
        <v>3</v>
      </c>
      <c r="G881" s="85">
        <v>1703773</v>
      </c>
      <c r="H881" s="89"/>
      <c r="I881" s="285" t="s">
        <v>3999</v>
      </c>
      <c r="J881" s="89"/>
      <c r="K881" s="89"/>
      <c r="L881" s="89"/>
      <c r="M881" s="89"/>
      <c r="N881" s="286">
        <v>0</v>
      </c>
      <c r="O881" s="286">
        <v>738.75</v>
      </c>
      <c r="P881" s="89" t="s">
        <v>674</v>
      </c>
    </row>
    <row r="882" spans="1:16" ht="51">
      <c r="A882" s="283" t="s">
        <v>565</v>
      </c>
      <c r="B882" s="89"/>
      <c r="C882" s="284" t="s">
        <v>616</v>
      </c>
      <c r="D882" s="84">
        <v>43481</v>
      </c>
      <c r="E882" s="85" t="s">
        <v>2307</v>
      </c>
      <c r="F882" s="85" t="s">
        <v>3</v>
      </c>
      <c r="G882" s="85">
        <v>1703776</v>
      </c>
      <c r="H882" s="89"/>
      <c r="I882" s="285" t="s">
        <v>4000</v>
      </c>
      <c r="J882" s="89"/>
      <c r="K882" s="89"/>
      <c r="L882" s="89"/>
      <c r="M882" s="89"/>
      <c r="N882" s="286">
        <v>0</v>
      </c>
      <c r="O882" s="286">
        <v>286582.71000000002</v>
      </c>
      <c r="P882" s="89" t="s">
        <v>674</v>
      </c>
    </row>
    <row r="883" spans="1:16" ht="51">
      <c r="A883" s="283" t="s">
        <v>565</v>
      </c>
      <c r="B883" s="89"/>
      <c r="C883" s="284" t="s">
        <v>616</v>
      </c>
      <c r="D883" s="84">
        <v>43481</v>
      </c>
      <c r="E883" s="85" t="s">
        <v>2308</v>
      </c>
      <c r="F883" s="85" t="s">
        <v>3</v>
      </c>
      <c r="G883" s="85">
        <v>1703781</v>
      </c>
      <c r="H883" s="89"/>
      <c r="I883" s="285" t="s">
        <v>4001</v>
      </c>
      <c r="J883" s="89"/>
      <c r="K883" s="89"/>
      <c r="L883" s="89"/>
      <c r="M883" s="89"/>
      <c r="N883" s="286">
        <v>0</v>
      </c>
      <c r="O883" s="286">
        <v>16499.97</v>
      </c>
      <c r="P883" s="89" t="s">
        <v>674</v>
      </c>
    </row>
    <row r="884" spans="1:16" ht="38.25">
      <c r="A884" s="283" t="s">
        <v>567</v>
      </c>
      <c r="B884" s="89"/>
      <c r="C884" s="284" t="s">
        <v>617</v>
      </c>
      <c r="D884" s="84">
        <v>43481</v>
      </c>
      <c r="E884" s="85" t="s">
        <v>2309</v>
      </c>
      <c r="F884" s="85" t="s">
        <v>3</v>
      </c>
      <c r="G884" s="85">
        <v>1703717</v>
      </c>
      <c r="H884" s="89"/>
      <c r="I884" s="285" t="s">
        <v>4002</v>
      </c>
      <c r="J884" s="89"/>
      <c r="K884" s="89"/>
      <c r="L884" s="89"/>
      <c r="M884" s="89"/>
      <c r="N884" s="286">
        <v>0</v>
      </c>
      <c r="O884" s="286">
        <v>234</v>
      </c>
      <c r="P884" s="89" t="s">
        <v>674</v>
      </c>
    </row>
    <row r="885" spans="1:16" ht="51">
      <c r="A885" s="283" t="s">
        <v>567</v>
      </c>
      <c r="B885" s="89"/>
      <c r="C885" s="284" t="s">
        <v>617</v>
      </c>
      <c r="D885" s="84">
        <v>43481</v>
      </c>
      <c r="E885" s="85" t="s">
        <v>2310</v>
      </c>
      <c r="F885" s="85" t="s">
        <v>3</v>
      </c>
      <c r="G885" s="85">
        <v>1703716</v>
      </c>
      <c r="H885" s="89"/>
      <c r="I885" s="285" t="s">
        <v>4003</v>
      </c>
      <c r="J885" s="89"/>
      <c r="K885" s="89"/>
      <c r="L885" s="89"/>
      <c r="M885" s="89"/>
      <c r="N885" s="286">
        <v>0</v>
      </c>
      <c r="O885" s="286">
        <v>234</v>
      </c>
      <c r="P885" s="89" t="s">
        <v>674</v>
      </c>
    </row>
    <row r="886" spans="1:16" ht="51">
      <c r="A886" s="283" t="s">
        <v>567</v>
      </c>
      <c r="B886" s="89"/>
      <c r="C886" s="284" t="s">
        <v>617</v>
      </c>
      <c r="D886" s="84">
        <v>43481</v>
      </c>
      <c r="E886" s="85" t="s">
        <v>2311</v>
      </c>
      <c r="F886" s="85" t="s">
        <v>3</v>
      </c>
      <c r="G886" s="85">
        <v>1703715</v>
      </c>
      <c r="H886" s="89"/>
      <c r="I886" s="285" t="s">
        <v>4004</v>
      </c>
      <c r="J886" s="89"/>
      <c r="K886" s="89"/>
      <c r="L886" s="89"/>
      <c r="M886" s="89"/>
      <c r="N886" s="286">
        <v>0</v>
      </c>
      <c r="O886" s="286">
        <v>216</v>
      </c>
      <c r="P886" s="89" t="s">
        <v>674</v>
      </c>
    </row>
    <row r="887" spans="1:16" ht="51">
      <c r="A887" s="283" t="s">
        <v>567</v>
      </c>
      <c r="B887" s="89"/>
      <c r="C887" s="284" t="s">
        <v>617</v>
      </c>
      <c r="D887" s="84">
        <v>43481</v>
      </c>
      <c r="E887" s="85" t="s">
        <v>2312</v>
      </c>
      <c r="F887" s="85" t="s">
        <v>3</v>
      </c>
      <c r="G887" s="85">
        <v>1703713</v>
      </c>
      <c r="H887" s="89"/>
      <c r="I887" s="285" t="s">
        <v>4005</v>
      </c>
      <c r="J887" s="89"/>
      <c r="K887" s="89"/>
      <c r="L887" s="89"/>
      <c r="M887" s="89"/>
      <c r="N887" s="286">
        <v>0</v>
      </c>
      <c r="O887" s="286">
        <v>216</v>
      </c>
      <c r="P887" s="89" t="s">
        <v>674</v>
      </c>
    </row>
    <row r="888" spans="1:16" ht="51">
      <c r="A888" s="283">
        <v>342</v>
      </c>
      <c r="B888" s="89"/>
      <c r="C888" s="284" t="s">
        <v>150</v>
      </c>
      <c r="D888" s="84">
        <v>43481</v>
      </c>
      <c r="E888" s="85" t="s">
        <v>2313</v>
      </c>
      <c r="F888" s="85" t="s">
        <v>3</v>
      </c>
      <c r="G888" s="85">
        <v>1703696</v>
      </c>
      <c r="H888" s="89"/>
      <c r="I888" s="285" t="s">
        <v>4006</v>
      </c>
      <c r="J888" s="89"/>
      <c r="K888" s="89"/>
      <c r="L888" s="89"/>
      <c r="M888" s="89"/>
      <c r="N888" s="286">
        <v>0</v>
      </c>
      <c r="O888" s="286">
        <v>1002</v>
      </c>
      <c r="P888" s="89" t="s">
        <v>674</v>
      </c>
    </row>
    <row r="889" spans="1:16" ht="51">
      <c r="A889" s="283">
        <v>342</v>
      </c>
      <c r="B889" s="89"/>
      <c r="C889" s="284" t="s">
        <v>150</v>
      </c>
      <c r="D889" s="84">
        <v>43481</v>
      </c>
      <c r="E889" s="85" t="s">
        <v>2314</v>
      </c>
      <c r="F889" s="85" t="s">
        <v>3</v>
      </c>
      <c r="G889" s="85">
        <v>1703695</v>
      </c>
      <c r="H889" s="89"/>
      <c r="I889" s="285" t="s">
        <v>4007</v>
      </c>
      <c r="J889" s="89"/>
      <c r="K889" s="89"/>
      <c r="L889" s="89"/>
      <c r="M889" s="89"/>
      <c r="N889" s="286">
        <v>0</v>
      </c>
      <c r="O889" s="286">
        <v>1080</v>
      </c>
      <c r="P889" s="89" t="s">
        <v>674</v>
      </c>
    </row>
    <row r="890" spans="1:16" ht="38.25">
      <c r="A890" s="283" t="s">
        <v>567</v>
      </c>
      <c r="B890" s="89"/>
      <c r="C890" s="284" t="s">
        <v>617</v>
      </c>
      <c r="D890" s="84">
        <v>43481</v>
      </c>
      <c r="E890" s="85" t="s">
        <v>2315</v>
      </c>
      <c r="F890" s="85" t="s">
        <v>3</v>
      </c>
      <c r="G890" s="85">
        <v>1703694</v>
      </c>
      <c r="H890" s="89"/>
      <c r="I890" s="285" t="s">
        <v>4008</v>
      </c>
      <c r="J890" s="89"/>
      <c r="K890" s="89"/>
      <c r="L890" s="89"/>
      <c r="M890" s="89"/>
      <c r="N890" s="286">
        <v>0</v>
      </c>
      <c r="O890" s="286">
        <v>774.64</v>
      </c>
      <c r="P890" s="89" t="s">
        <v>674</v>
      </c>
    </row>
    <row r="891" spans="1:16" ht="38.25">
      <c r="A891" s="283" t="s">
        <v>567</v>
      </c>
      <c r="B891" s="89"/>
      <c r="C891" s="284" t="s">
        <v>617</v>
      </c>
      <c r="D891" s="84">
        <v>43481</v>
      </c>
      <c r="E891" s="85" t="s">
        <v>2316</v>
      </c>
      <c r="F891" s="85" t="s">
        <v>3</v>
      </c>
      <c r="G891" s="85">
        <v>1703691</v>
      </c>
      <c r="H891" s="89"/>
      <c r="I891" s="285" t="s">
        <v>4009</v>
      </c>
      <c r="J891" s="89"/>
      <c r="K891" s="89"/>
      <c r="L891" s="89"/>
      <c r="M891" s="89"/>
      <c r="N891" s="286">
        <v>0</v>
      </c>
      <c r="O891" s="286">
        <v>221.8</v>
      </c>
      <c r="P891" s="89" t="s">
        <v>674</v>
      </c>
    </row>
    <row r="892" spans="1:16" ht="38.25">
      <c r="A892" s="283">
        <v>283</v>
      </c>
      <c r="B892" s="89"/>
      <c r="C892" s="284" t="s">
        <v>127</v>
      </c>
      <c r="D892" s="84">
        <v>43481</v>
      </c>
      <c r="E892" s="85" t="s">
        <v>2317</v>
      </c>
      <c r="F892" s="85" t="s">
        <v>3</v>
      </c>
      <c r="G892" s="85">
        <v>1703682</v>
      </c>
      <c r="H892" s="89"/>
      <c r="I892" s="285" t="s">
        <v>4010</v>
      </c>
      <c r="J892" s="89"/>
      <c r="K892" s="89"/>
      <c r="L892" s="89"/>
      <c r="M892" s="89"/>
      <c r="N892" s="286">
        <v>0</v>
      </c>
      <c r="O892" s="286">
        <v>152.1</v>
      </c>
      <c r="P892" s="89" t="s">
        <v>674</v>
      </c>
    </row>
    <row r="893" spans="1:16" ht="63.75">
      <c r="A893" s="283">
        <v>592</v>
      </c>
      <c r="B893" s="89"/>
      <c r="C893" s="284" t="s">
        <v>649</v>
      </c>
      <c r="D893" s="84">
        <v>43481</v>
      </c>
      <c r="E893" s="85" t="s">
        <v>2318</v>
      </c>
      <c r="F893" s="85" t="s">
        <v>3</v>
      </c>
      <c r="G893" s="85">
        <v>1703671</v>
      </c>
      <c r="H893" s="89"/>
      <c r="I893" s="285" t="s">
        <v>4011</v>
      </c>
      <c r="J893" s="89"/>
      <c r="K893" s="89"/>
      <c r="L893" s="89"/>
      <c r="M893" s="89"/>
      <c r="N893" s="286">
        <v>0</v>
      </c>
      <c r="O893" s="286">
        <v>3751</v>
      </c>
      <c r="P893" s="89" t="s">
        <v>674</v>
      </c>
    </row>
    <row r="894" spans="1:16" ht="51">
      <c r="A894" s="283" t="s">
        <v>567</v>
      </c>
      <c r="B894" s="89"/>
      <c r="C894" s="284" t="s">
        <v>617</v>
      </c>
      <c r="D894" s="84">
        <v>43481</v>
      </c>
      <c r="E894" s="85" t="s">
        <v>2319</v>
      </c>
      <c r="F894" s="85" t="s">
        <v>3</v>
      </c>
      <c r="G894" s="85">
        <v>1703662</v>
      </c>
      <c r="H894" s="89"/>
      <c r="I894" s="285" t="s">
        <v>4012</v>
      </c>
      <c r="J894" s="89"/>
      <c r="K894" s="89"/>
      <c r="L894" s="89"/>
      <c r="M894" s="89"/>
      <c r="N894" s="286">
        <v>0</v>
      </c>
      <c r="O894" s="286">
        <v>1093.8</v>
      </c>
      <c r="P894" s="89" t="s">
        <v>674</v>
      </c>
    </row>
    <row r="895" spans="1:16" ht="63.75">
      <c r="A895" s="283" t="s">
        <v>567</v>
      </c>
      <c r="B895" s="89"/>
      <c r="C895" s="284" t="s">
        <v>617</v>
      </c>
      <c r="D895" s="84">
        <v>43481</v>
      </c>
      <c r="E895" s="85" t="s">
        <v>2320</v>
      </c>
      <c r="F895" s="85" t="s">
        <v>3</v>
      </c>
      <c r="G895" s="85">
        <v>1703660</v>
      </c>
      <c r="H895" s="89"/>
      <c r="I895" s="285" t="s">
        <v>4013</v>
      </c>
      <c r="J895" s="89"/>
      <c r="K895" s="89"/>
      <c r="L895" s="89"/>
      <c r="M895" s="89"/>
      <c r="N895" s="286">
        <v>0</v>
      </c>
      <c r="O895" s="286">
        <v>15.120000000000001</v>
      </c>
      <c r="P895" s="89" t="s">
        <v>674</v>
      </c>
    </row>
    <row r="896" spans="1:16" ht="38.25">
      <c r="A896" s="283">
        <v>572</v>
      </c>
      <c r="B896" s="89"/>
      <c r="C896" s="284" t="s">
        <v>179</v>
      </c>
      <c r="D896" s="84">
        <v>43481</v>
      </c>
      <c r="E896" s="85" t="s">
        <v>2321</v>
      </c>
      <c r="F896" s="85" t="s">
        <v>3</v>
      </c>
      <c r="G896" s="85">
        <v>1703656</v>
      </c>
      <c r="H896" s="89"/>
      <c r="I896" s="285" t="s">
        <v>4014</v>
      </c>
      <c r="J896" s="89"/>
      <c r="K896" s="89"/>
      <c r="L896" s="89"/>
      <c r="M896" s="89"/>
      <c r="N896" s="286">
        <v>0</v>
      </c>
      <c r="O896" s="286">
        <v>464.75</v>
      </c>
      <c r="P896" s="89" t="s">
        <v>674</v>
      </c>
    </row>
    <row r="897" spans="1:16" ht="63.75">
      <c r="A897" s="283">
        <v>35</v>
      </c>
      <c r="B897" s="89"/>
      <c r="C897" s="284" t="s">
        <v>48</v>
      </c>
      <c r="D897" s="84">
        <v>43481</v>
      </c>
      <c r="E897" s="85" t="s">
        <v>2322</v>
      </c>
      <c r="F897" s="85" t="s">
        <v>3</v>
      </c>
      <c r="G897" s="85">
        <v>1703786</v>
      </c>
      <c r="H897" s="89"/>
      <c r="I897" s="285" t="s">
        <v>4015</v>
      </c>
      <c r="J897" s="89"/>
      <c r="K897" s="89"/>
      <c r="L897" s="89"/>
      <c r="M897" s="89"/>
      <c r="N897" s="286">
        <v>0</v>
      </c>
      <c r="O897" s="286">
        <v>215786.18</v>
      </c>
      <c r="P897" s="89" t="s">
        <v>674</v>
      </c>
    </row>
    <row r="898" spans="1:16" ht="76.5">
      <c r="A898" s="283">
        <v>10</v>
      </c>
      <c r="B898" s="89"/>
      <c r="C898" s="284" t="s">
        <v>43</v>
      </c>
      <c r="D898" s="84">
        <v>43481</v>
      </c>
      <c r="E898" s="85" t="s">
        <v>2323</v>
      </c>
      <c r="F898" s="85" t="s">
        <v>6</v>
      </c>
      <c r="G898" s="85">
        <v>940604</v>
      </c>
      <c r="H898" s="89"/>
      <c r="I898" s="285" t="s">
        <v>4016</v>
      </c>
      <c r="J898" s="89"/>
      <c r="K898" s="89"/>
      <c r="L898" s="89"/>
      <c r="M898" s="89"/>
      <c r="N898" s="286">
        <v>0</v>
      </c>
      <c r="O898" s="286">
        <v>8952.2999999999993</v>
      </c>
      <c r="P898" s="89" t="s">
        <v>674</v>
      </c>
    </row>
    <row r="899" spans="1:16" ht="63.75">
      <c r="A899" s="283">
        <v>10</v>
      </c>
      <c r="B899" s="89"/>
      <c r="C899" s="284" t="s">
        <v>43</v>
      </c>
      <c r="D899" s="84">
        <v>43481</v>
      </c>
      <c r="E899" s="85" t="s">
        <v>2324</v>
      </c>
      <c r="F899" s="85" t="s">
        <v>6</v>
      </c>
      <c r="G899" s="85">
        <v>940843</v>
      </c>
      <c r="H899" s="89"/>
      <c r="I899" s="285" t="s">
        <v>4017</v>
      </c>
      <c r="J899" s="89"/>
      <c r="K899" s="89"/>
      <c r="L899" s="89"/>
      <c r="M899" s="89"/>
      <c r="N899" s="286">
        <v>0</v>
      </c>
      <c r="O899" s="286">
        <v>270627</v>
      </c>
      <c r="P899" s="89" t="s">
        <v>674</v>
      </c>
    </row>
    <row r="900" spans="1:16" ht="63.75">
      <c r="A900" s="283">
        <v>10</v>
      </c>
      <c r="B900" s="89"/>
      <c r="C900" s="284" t="s">
        <v>43</v>
      </c>
      <c r="D900" s="84">
        <v>43481</v>
      </c>
      <c r="E900" s="85" t="s">
        <v>2325</v>
      </c>
      <c r="F900" s="85" t="s">
        <v>15</v>
      </c>
      <c r="G900" s="85">
        <v>940844</v>
      </c>
      <c r="H900" s="89"/>
      <c r="I900" s="285" t="s">
        <v>4018</v>
      </c>
      <c r="J900" s="89"/>
      <c r="K900" s="89"/>
      <c r="L900" s="89"/>
      <c r="M900" s="89"/>
      <c r="N900" s="286">
        <v>50</v>
      </c>
      <c r="O900" s="286">
        <v>0</v>
      </c>
      <c r="P900" s="89" t="s">
        <v>674</v>
      </c>
    </row>
    <row r="901" spans="1:16" ht="51">
      <c r="A901" s="283">
        <v>513</v>
      </c>
      <c r="B901" s="89"/>
      <c r="C901" s="284" t="s">
        <v>173</v>
      </c>
      <c r="D901" s="84">
        <v>43481</v>
      </c>
      <c r="E901" s="85" t="s">
        <v>2326</v>
      </c>
      <c r="F901" s="85" t="s">
        <v>15</v>
      </c>
      <c r="G901" s="85">
        <v>940607</v>
      </c>
      <c r="H901" s="89"/>
      <c r="I901" s="285" t="s">
        <v>1428</v>
      </c>
      <c r="J901" s="89"/>
      <c r="K901" s="89"/>
      <c r="L901" s="89"/>
      <c r="M901" s="89"/>
      <c r="N901" s="286">
        <v>50</v>
      </c>
      <c r="O901" s="286">
        <v>0</v>
      </c>
      <c r="P901" s="89" t="s">
        <v>674</v>
      </c>
    </row>
    <row r="902" spans="1:16" ht="76.5">
      <c r="A902" s="283">
        <v>10</v>
      </c>
      <c r="B902" s="89"/>
      <c r="C902" s="284" t="s">
        <v>43</v>
      </c>
      <c r="D902" s="84">
        <v>43481</v>
      </c>
      <c r="E902" s="85" t="s">
        <v>2327</v>
      </c>
      <c r="F902" s="85" t="s">
        <v>15</v>
      </c>
      <c r="G902" s="85">
        <v>940605</v>
      </c>
      <c r="H902" s="89"/>
      <c r="I902" s="285" t="s">
        <v>4019</v>
      </c>
      <c r="J902" s="89"/>
      <c r="K902" s="89"/>
      <c r="L902" s="89"/>
      <c r="M902" s="89"/>
      <c r="N902" s="286">
        <v>50</v>
      </c>
      <c r="O902" s="286">
        <v>0</v>
      </c>
      <c r="P902" s="89" t="s">
        <v>674</v>
      </c>
    </row>
    <row r="903" spans="1:16" ht="51">
      <c r="A903" s="283">
        <v>119</v>
      </c>
      <c r="B903" s="89"/>
      <c r="C903" s="284" t="s">
        <v>65</v>
      </c>
      <c r="D903" s="84">
        <v>43481</v>
      </c>
      <c r="E903" s="85" t="s">
        <v>2328</v>
      </c>
      <c r="F903" s="85" t="s">
        <v>11</v>
      </c>
      <c r="G903" s="85">
        <v>945030</v>
      </c>
      <c r="H903" s="89"/>
      <c r="I903" s="285" t="s">
        <v>4020</v>
      </c>
      <c r="J903" s="89"/>
      <c r="K903" s="89"/>
      <c r="L903" s="89"/>
      <c r="M903" s="89"/>
      <c r="N903" s="286">
        <v>50</v>
      </c>
      <c r="O903" s="286">
        <v>0</v>
      </c>
      <c r="P903" s="89" t="s">
        <v>674</v>
      </c>
    </row>
    <row r="904" spans="1:16" ht="63.75">
      <c r="A904" s="283">
        <v>46</v>
      </c>
      <c r="B904" s="89"/>
      <c r="C904" s="284" t="s">
        <v>50</v>
      </c>
      <c r="D904" s="84">
        <v>43481</v>
      </c>
      <c r="E904" s="85" t="s">
        <v>2329</v>
      </c>
      <c r="F904" s="85" t="s">
        <v>6</v>
      </c>
      <c r="G904" s="85">
        <v>1071348</v>
      </c>
      <c r="H904" s="89"/>
      <c r="I904" s="285" t="s">
        <v>4021</v>
      </c>
      <c r="J904" s="89"/>
      <c r="K904" s="89"/>
      <c r="L904" s="89"/>
      <c r="M904" s="89"/>
      <c r="N904" s="286">
        <v>0</v>
      </c>
      <c r="O904" s="286">
        <v>3631.26</v>
      </c>
      <c r="P904" s="89" t="s">
        <v>674</v>
      </c>
    </row>
    <row r="905" spans="1:16" ht="51">
      <c r="A905" s="283" t="s">
        <v>561</v>
      </c>
      <c r="B905" s="89"/>
      <c r="C905" s="284" t="s">
        <v>771</v>
      </c>
      <c r="D905" s="84">
        <v>43481</v>
      </c>
      <c r="E905" s="85" t="s">
        <v>2330</v>
      </c>
      <c r="F905" s="85" t="s">
        <v>632</v>
      </c>
      <c r="G905" s="85">
        <v>182913</v>
      </c>
      <c r="H905" s="89"/>
      <c r="I905" s="285" t="s">
        <v>4022</v>
      </c>
      <c r="J905" s="89"/>
      <c r="K905" s="89"/>
      <c r="L905" s="89"/>
      <c r="M905" s="89"/>
      <c r="N905" s="286">
        <v>0</v>
      </c>
      <c r="O905" s="286">
        <v>69317.7</v>
      </c>
      <c r="P905" s="89" t="s">
        <v>674</v>
      </c>
    </row>
    <row r="906" spans="1:16" ht="38.25">
      <c r="A906" s="283" t="s">
        <v>559</v>
      </c>
      <c r="B906" s="89"/>
      <c r="C906" s="284" t="s">
        <v>798</v>
      </c>
      <c r="D906" s="84">
        <v>43481</v>
      </c>
      <c r="E906" s="85" t="s">
        <v>2330</v>
      </c>
      <c r="F906" s="85" t="s">
        <v>632</v>
      </c>
      <c r="G906" s="85">
        <v>182912</v>
      </c>
      <c r="H906" s="89"/>
      <c r="I906" s="285" t="s">
        <v>4023</v>
      </c>
      <c r="J906" s="89"/>
      <c r="K906" s="89"/>
      <c r="L906" s="89"/>
      <c r="M906" s="89"/>
      <c r="N906" s="286">
        <v>0</v>
      </c>
      <c r="O906" s="286">
        <v>4314046.0999999996</v>
      </c>
      <c r="P906" s="89" t="s">
        <v>674</v>
      </c>
    </row>
    <row r="907" spans="1:16" ht="51">
      <c r="A907" s="283">
        <v>10</v>
      </c>
      <c r="B907" s="89"/>
      <c r="C907" s="284" t="s">
        <v>43</v>
      </c>
      <c r="D907" s="84">
        <v>43481</v>
      </c>
      <c r="E907" s="85" t="s">
        <v>2331</v>
      </c>
      <c r="F907" s="85" t="s">
        <v>6</v>
      </c>
      <c r="G907" s="85">
        <v>941327</v>
      </c>
      <c r="H907" s="89"/>
      <c r="I907" s="285" t="s">
        <v>4024</v>
      </c>
      <c r="J907" s="89"/>
      <c r="K907" s="89"/>
      <c r="L907" s="89"/>
      <c r="M907" s="89"/>
      <c r="N907" s="286">
        <v>0</v>
      </c>
      <c r="O907" s="286">
        <v>85496.18</v>
      </c>
      <c r="P907" s="89" t="s">
        <v>674</v>
      </c>
    </row>
    <row r="908" spans="1:16" ht="76.5">
      <c r="A908" s="283">
        <v>10</v>
      </c>
      <c r="B908" s="89"/>
      <c r="C908" s="284" t="s">
        <v>43</v>
      </c>
      <c r="D908" s="84">
        <v>43481</v>
      </c>
      <c r="E908" s="85" t="s">
        <v>2332</v>
      </c>
      <c r="F908" s="85" t="s">
        <v>6</v>
      </c>
      <c r="G908" s="85">
        <v>941330</v>
      </c>
      <c r="H908" s="89"/>
      <c r="I908" s="285" t="s">
        <v>4025</v>
      </c>
      <c r="J908" s="89"/>
      <c r="K908" s="89"/>
      <c r="L908" s="89"/>
      <c r="M908" s="89"/>
      <c r="N908" s="286">
        <v>0</v>
      </c>
      <c r="O908" s="286">
        <v>55428.800000000003</v>
      </c>
      <c r="P908" s="89" t="s">
        <v>674</v>
      </c>
    </row>
    <row r="909" spans="1:16" ht="63.75">
      <c r="A909" s="283" t="s">
        <v>561</v>
      </c>
      <c r="B909" s="89"/>
      <c r="C909" s="284" t="s">
        <v>771</v>
      </c>
      <c r="D909" s="84">
        <v>43481</v>
      </c>
      <c r="E909" s="85" t="s">
        <v>2333</v>
      </c>
      <c r="F909" s="85" t="s">
        <v>6</v>
      </c>
      <c r="G909" s="85">
        <v>1071489</v>
      </c>
      <c r="H909" s="89"/>
      <c r="I909" s="285" t="s">
        <v>4026</v>
      </c>
      <c r="J909" s="89"/>
      <c r="K909" s="89"/>
      <c r="L909" s="89"/>
      <c r="M909" s="89"/>
      <c r="N909" s="286">
        <v>0</v>
      </c>
      <c r="O909" s="286">
        <v>2874</v>
      </c>
      <c r="P909" s="89" t="s">
        <v>674</v>
      </c>
    </row>
    <row r="910" spans="1:16" ht="63.75">
      <c r="A910" s="283">
        <v>25</v>
      </c>
      <c r="B910" s="89"/>
      <c r="C910" s="284" t="s">
        <v>47</v>
      </c>
      <c r="D910" s="84">
        <v>43481</v>
      </c>
      <c r="E910" s="85" t="s">
        <v>2334</v>
      </c>
      <c r="F910" s="85" t="s">
        <v>6</v>
      </c>
      <c r="G910" s="85">
        <v>1071499</v>
      </c>
      <c r="H910" s="89"/>
      <c r="I910" s="285" t="s">
        <v>4027</v>
      </c>
      <c r="J910" s="89"/>
      <c r="K910" s="89"/>
      <c r="L910" s="89"/>
      <c r="M910" s="89"/>
      <c r="N910" s="286">
        <v>0</v>
      </c>
      <c r="O910" s="286">
        <v>493544.55</v>
      </c>
      <c r="P910" s="89" t="s">
        <v>674</v>
      </c>
    </row>
    <row r="911" spans="1:16" ht="76.5">
      <c r="A911" s="283" t="s">
        <v>559</v>
      </c>
      <c r="B911" s="89"/>
      <c r="C911" s="284" t="s">
        <v>798</v>
      </c>
      <c r="D911" s="84">
        <v>43481</v>
      </c>
      <c r="E911" s="85" t="s">
        <v>2335</v>
      </c>
      <c r="F911" s="85" t="s">
        <v>6</v>
      </c>
      <c r="G911" s="85">
        <v>1071605</v>
      </c>
      <c r="H911" s="89"/>
      <c r="I911" s="285" t="s">
        <v>4028</v>
      </c>
      <c r="J911" s="89"/>
      <c r="K911" s="89"/>
      <c r="L911" s="89"/>
      <c r="M911" s="89"/>
      <c r="N911" s="286">
        <v>0</v>
      </c>
      <c r="O911" s="286">
        <v>100000</v>
      </c>
      <c r="P911" s="89" t="s">
        <v>674</v>
      </c>
    </row>
    <row r="912" spans="1:16" ht="63.75">
      <c r="A912" s="283">
        <v>514</v>
      </c>
      <c r="B912" s="89"/>
      <c r="C912" s="284" t="s">
        <v>174</v>
      </c>
      <c r="D912" s="84">
        <v>43481</v>
      </c>
      <c r="E912" s="85" t="s">
        <v>2336</v>
      </c>
      <c r="F912" s="85" t="s">
        <v>6</v>
      </c>
      <c r="G912" s="85">
        <v>1071647</v>
      </c>
      <c r="H912" s="89"/>
      <c r="I912" s="285" t="s">
        <v>4029</v>
      </c>
      <c r="J912" s="89"/>
      <c r="K912" s="89"/>
      <c r="L912" s="89"/>
      <c r="M912" s="89"/>
      <c r="N912" s="286">
        <v>0</v>
      </c>
      <c r="O912" s="286">
        <v>238332682</v>
      </c>
      <c r="P912" s="89" t="s">
        <v>674</v>
      </c>
    </row>
    <row r="913" spans="1:16" ht="89.25">
      <c r="A913" s="283">
        <v>599</v>
      </c>
      <c r="B913" s="89"/>
      <c r="C913" s="284" t="s">
        <v>1389</v>
      </c>
      <c r="D913" s="84">
        <v>43481</v>
      </c>
      <c r="E913" s="85" t="s">
        <v>2337</v>
      </c>
      <c r="F913" s="85" t="s">
        <v>6</v>
      </c>
      <c r="G913" s="85">
        <v>945011</v>
      </c>
      <c r="H913" s="89"/>
      <c r="I913" s="285" t="s">
        <v>4030</v>
      </c>
      <c r="J913" s="89"/>
      <c r="K913" s="89"/>
      <c r="L913" s="89"/>
      <c r="M913" s="89"/>
      <c r="N913" s="286">
        <v>0</v>
      </c>
      <c r="O913" s="286">
        <v>4664900</v>
      </c>
      <c r="P913" s="89" t="s">
        <v>674</v>
      </c>
    </row>
    <row r="914" spans="1:16" ht="89.25">
      <c r="A914" s="283">
        <v>572</v>
      </c>
      <c r="B914" s="89"/>
      <c r="C914" s="284" t="s">
        <v>179</v>
      </c>
      <c r="D914" s="84">
        <v>43481</v>
      </c>
      <c r="E914" s="85" t="s">
        <v>2338</v>
      </c>
      <c r="F914" s="85" t="s">
        <v>6</v>
      </c>
      <c r="G914" s="85">
        <v>945015</v>
      </c>
      <c r="H914" s="89"/>
      <c r="I914" s="285" t="s">
        <v>4031</v>
      </c>
      <c r="J914" s="89"/>
      <c r="K914" s="89"/>
      <c r="L914" s="89"/>
      <c r="M914" s="89"/>
      <c r="N914" s="286">
        <v>0</v>
      </c>
      <c r="O914" s="286">
        <v>3136134.75</v>
      </c>
      <c r="P914" s="89" t="s">
        <v>674</v>
      </c>
    </row>
    <row r="915" spans="1:16" ht="51">
      <c r="A915" s="283">
        <v>10</v>
      </c>
      <c r="B915" s="89"/>
      <c r="C915" s="284" t="s">
        <v>43</v>
      </c>
      <c r="D915" s="84">
        <v>43481</v>
      </c>
      <c r="E915" s="85" t="s">
        <v>2339</v>
      </c>
      <c r="F915" s="85" t="s">
        <v>15</v>
      </c>
      <c r="G915" s="85">
        <v>941328</v>
      </c>
      <c r="H915" s="89"/>
      <c r="I915" s="285" t="s">
        <v>4032</v>
      </c>
      <c r="J915" s="89"/>
      <c r="K915" s="89"/>
      <c r="L915" s="89"/>
      <c r="M915" s="89"/>
      <c r="N915" s="286">
        <v>50</v>
      </c>
      <c r="O915" s="286">
        <v>0</v>
      </c>
      <c r="P915" s="89" t="s">
        <v>674</v>
      </c>
    </row>
    <row r="916" spans="1:16" ht="76.5">
      <c r="A916" s="283">
        <v>10</v>
      </c>
      <c r="B916" s="89"/>
      <c r="C916" s="284" t="s">
        <v>43</v>
      </c>
      <c r="D916" s="84">
        <v>43481</v>
      </c>
      <c r="E916" s="85" t="s">
        <v>2340</v>
      </c>
      <c r="F916" s="85" t="s">
        <v>15</v>
      </c>
      <c r="G916" s="85">
        <v>941331</v>
      </c>
      <c r="H916" s="89"/>
      <c r="I916" s="285" t="s">
        <v>4033</v>
      </c>
      <c r="J916" s="89"/>
      <c r="K916" s="89"/>
      <c r="L916" s="89"/>
      <c r="M916" s="89"/>
      <c r="N916" s="286">
        <v>50</v>
      </c>
      <c r="O916" s="286">
        <v>0</v>
      </c>
      <c r="P916" s="89" t="s">
        <v>674</v>
      </c>
    </row>
    <row r="917" spans="1:16" ht="51">
      <c r="A917" s="283">
        <v>340</v>
      </c>
      <c r="B917" s="89"/>
      <c r="C917" s="284" t="s">
        <v>149</v>
      </c>
      <c r="D917" s="84">
        <v>43481</v>
      </c>
      <c r="E917" s="85" t="s">
        <v>2341</v>
      </c>
      <c r="F917" s="85" t="s">
        <v>6</v>
      </c>
      <c r="G917" s="85">
        <v>941564</v>
      </c>
      <c r="H917" s="89"/>
      <c r="I917" s="285" t="s">
        <v>4034</v>
      </c>
      <c r="J917" s="89"/>
      <c r="K917" s="89"/>
      <c r="L917" s="89"/>
      <c r="M917" s="89"/>
      <c r="N917" s="286">
        <v>0</v>
      </c>
      <c r="O917" s="286">
        <v>32935.89</v>
      </c>
      <c r="P917" s="89" t="s">
        <v>674</v>
      </c>
    </row>
    <row r="918" spans="1:16" ht="51">
      <c r="A918" s="283">
        <v>10</v>
      </c>
      <c r="B918" s="89"/>
      <c r="C918" s="284" t="s">
        <v>43</v>
      </c>
      <c r="D918" s="84">
        <v>43481</v>
      </c>
      <c r="E918" s="85" t="s">
        <v>2342</v>
      </c>
      <c r="F918" s="85" t="s">
        <v>6</v>
      </c>
      <c r="G918" s="85">
        <v>941567</v>
      </c>
      <c r="H918" s="89"/>
      <c r="I918" s="285" t="s">
        <v>4035</v>
      </c>
      <c r="J918" s="89"/>
      <c r="K918" s="89"/>
      <c r="L918" s="89"/>
      <c r="M918" s="89"/>
      <c r="N918" s="286">
        <v>0</v>
      </c>
      <c r="O918" s="286">
        <v>73262.06</v>
      </c>
      <c r="P918" s="89" t="s">
        <v>674</v>
      </c>
    </row>
    <row r="919" spans="1:16" ht="63.75">
      <c r="A919" s="283">
        <v>513</v>
      </c>
      <c r="B919" s="89"/>
      <c r="C919" s="284" t="s">
        <v>173</v>
      </c>
      <c r="D919" s="84">
        <v>43481</v>
      </c>
      <c r="E919" s="85" t="s">
        <v>2343</v>
      </c>
      <c r="F919" s="85" t="s">
        <v>15</v>
      </c>
      <c r="G919" s="85">
        <v>941562</v>
      </c>
      <c r="H919" s="89"/>
      <c r="I919" s="285" t="s">
        <v>4036</v>
      </c>
      <c r="J919" s="89"/>
      <c r="K919" s="89"/>
      <c r="L919" s="89"/>
      <c r="M919" s="89"/>
      <c r="N919" s="286">
        <v>50</v>
      </c>
      <c r="O919" s="286">
        <v>0</v>
      </c>
      <c r="P919" s="89" t="s">
        <v>674</v>
      </c>
    </row>
    <row r="920" spans="1:16" ht="51">
      <c r="A920" s="283">
        <v>340</v>
      </c>
      <c r="B920" s="89"/>
      <c r="C920" s="284" t="s">
        <v>149</v>
      </c>
      <c r="D920" s="84">
        <v>43481</v>
      </c>
      <c r="E920" s="85" t="s">
        <v>2344</v>
      </c>
      <c r="F920" s="85" t="s">
        <v>15</v>
      </c>
      <c r="G920" s="85">
        <v>941565</v>
      </c>
      <c r="H920" s="89"/>
      <c r="I920" s="285" t="s">
        <v>4037</v>
      </c>
      <c r="J920" s="89"/>
      <c r="K920" s="89"/>
      <c r="L920" s="89"/>
      <c r="M920" s="89"/>
      <c r="N920" s="286">
        <v>50</v>
      </c>
      <c r="O920" s="286">
        <v>0</v>
      </c>
      <c r="P920" s="89" t="s">
        <v>674</v>
      </c>
    </row>
    <row r="921" spans="1:16" ht="51">
      <c r="A921" s="283">
        <v>10</v>
      </c>
      <c r="B921" s="89"/>
      <c r="C921" s="284" t="s">
        <v>43</v>
      </c>
      <c r="D921" s="84">
        <v>43481</v>
      </c>
      <c r="E921" s="85" t="s">
        <v>2345</v>
      </c>
      <c r="F921" s="85" t="s">
        <v>15</v>
      </c>
      <c r="G921" s="85">
        <v>941568</v>
      </c>
      <c r="H921" s="89"/>
      <c r="I921" s="285" t="s">
        <v>4038</v>
      </c>
      <c r="J921" s="89"/>
      <c r="K921" s="89"/>
      <c r="L921" s="89"/>
      <c r="M921" s="89"/>
      <c r="N921" s="286">
        <v>50</v>
      </c>
      <c r="O921" s="286">
        <v>0</v>
      </c>
      <c r="P921" s="89" t="s">
        <v>674</v>
      </c>
    </row>
    <row r="922" spans="1:16" ht="51">
      <c r="A922" s="283">
        <v>513</v>
      </c>
      <c r="B922" s="89"/>
      <c r="C922" s="284" t="s">
        <v>173</v>
      </c>
      <c r="D922" s="84">
        <v>43481</v>
      </c>
      <c r="E922" s="85" t="s">
        <v>2346</v>
      </c>
      <c r="F922" s="85" t="s">
        <v>15</v>
      </c>
      <c r="G922" s="85">
        <v>941570</v>
      </c>
      <c r="H922" s="89"/>
      <c r="I922" s="285" t="s">
        <v>4039</v>
      </c>
      <c r="J922" s="89"/>
      <c r="K922" s="89"/>
      <c r="L922" s="89"/>
      <c r="M922" s="89"/>
      <c r="N922" s="286">
        <v>50</v>
      </c>
      <c r="O922" s="286">
        <v>0</v>
      </c>
      <c r="P922" s="89" t="s">
        <v>674</v>
      </c>
    </row>
    <row r="923" spans="1:16" ht="51">
      <c r="A923" s="283">
        <v>119</v>
      </c>
      <c r="B923" s="89"/>
      <c r="C923" s="284" t="s">
        <v>65</v>
      </c>
      <c r="D923" s="84">
        <v>43481</v>
      </c>
      <c r="E923" s="85" t="s">
        <v>2347</v>
      </c>
      <c r="F923" s="85" t="s">
        <v>11</v>
      </c>
      <c r="G923" s="85">
        <v>945070</v>
      </c>
      <c r="H923" s="89"/>
      <c r="I923" s="285" t="s">
        <v>4040</v>
      </c>
      <c r="J923" s="89"/>
      <c r="K923" s="89"/>
      <c r="L923" s="89"/>
      <c r="M923" s="89"/>
      <c r="N923" s="286">
        <v>50</v>
      </c>
      <c r="O923" s="286">
        <v>0</v>
      </c>
      <c r="P923" s="89" t="s">
        <v>674</v>
      </c>
    </row>
    <row r="924" spans="1:16" ht="51">
      <c r="A924" s="283">
        <v>119</v>
      </c>
      <c r="B924" s="89"/>
      <c r="C924" s="284" t="s">
        <v>65</v>
      </c>
      <c r="D924" s="84">
        <v>43481</v>
      </c>
      <c r="E924" s="85" t="s">
        <v>2348</v>
      </c>
      <c r="F924" s="85" t="s">
        <v>11</v>
      </c>
      <c r="G924" s="85">
        <v>945069</v>
      </c>
      <c r="H924" s="89"/>
      <c r="I924" s="285" t="s">
        <v>4041</v>
      </c>
      <c r="J924" s="89"/>
      <c r="K924" s="89"/>
      <c r="L924" s="89"/>
      <c r="M924" s="89"/>
      <c r="N924" s="286">
        <v>50</v>
      </c>
      <c r="O924" s="286">
        <v>0</v>
      </c>
      <c r="P924" s="89" t="s">
        <v>674</v>
      </c>
    </row>
    <row r="925" spans="1:16" ht="63.75">
      <c r="A925" s="283">
        <v>378</v>
      </c>
      <c r="B925" s="89"/>
      <c r="C925" s="284" t="s">
        <v>643</v>
      </c>
      <c r="D925" s="84">
        <v>43481</v>
      </c>
      <c r="E925" s="85" t="s">
        <v>2349</v>
      </c>
      <c r="F925" s="85" t="s">
        <v>6</v>
      </c>
      <c r="G925" s="85">
        <v>945080</v>
      </c>
      <c r="H925" s="89"/>
      <c r="I925" s="285" t="s">
        <v>4042</v>
      </c>
      <c r="J925" s="89"/>
      <c r="K925" s="89"/>
      <c r="L925" s="89"/>
      <c r="M925" s="89"/>
      <c r="N925" s="286">
        <v>0</v>
      </c>
      <c r="O925" s="286">
        <v>7315.5</v>
      </c>
      <c r="P925" s="89" t="s">
        <v>674</v>
      </c>
    </row>
    <row r="926" spans="1:16" ht="63.75">
      <c r="A926" s="283">
        <v>585</v>
      </c>
      <c r="B926" s="89"/>
      <c r="C926" s="284" t="s">
        <v>185</v>
      </c>
      <c r="D926" s="84">
        <v>43481</v>
      </c>
      <c r="E926" s="85" t="s">
        <v>2350</v>
      </c>
      <c r="F926" s="85" t="s">
        <v>6</v>
      </c>
      <c r="G926" s="85">
        <v>945078</v>
      </c>
      <c r="H926" s="89"/>
      <c r="I926" s="285" t="s">
        <v>4043</v>
      </c>
      <c r="J926" s="89"/>
      <c r="K926" s="89"/>
      <c r="L926" s="89"/>
      <c r="M926" s="89"/>
      <c r="N926" s="286">
        <v>0</v>
      </c>
      <c r="O926" s="286">
        <v>15524.18</v>
      </c>
      <c r="P926" s="89" t="s">
        <v>674</v>
      </c>
    </row>
    <row r="927" spans="1:16" ht="63.75">
      <c r="A927" s="283">
        <v>514</v>
      </c>
      <c r="B927" s="89"/>
      <c r="C927" s="284" t="s">
        <v>174</v>
      </c>
      <c r="D927" s="84">
        <v>43481</v>
      </c>
      <c r="E927" s="85" t="s">
        <v>2351</v>
      </c>
      <c r="F927" s="85" t="s">
        <v>6</v>
      </c>
      <c r="G927" s="85">
        <v>945067</v>
      </c>
      <c r="H927" s="89"/>
      <c r="I927" s="285" t="s">
        <v>4044</v>
      </c>
      <c r="J927" s="89"/>
      <c r="K927" s="89"/>
      <c r="L927" s="89"/>
      <c r="M927" s="89"/>
      <c r="N927" s="286">
        <v>0</v>
      </c>
      <c r="O927" s="286">
        <v>45029071</v>
      </c>
      <c r="P927" s="89" t="s">
        <v>674</v>
      </c>
    </row>
    <row r="928" spans="1:16" ht="76.5">
      <c r="A928" s="283">
        <v>514</v>
      </c>
      <c r="B928" s="89"/>
      <c r="C928" s="284" t="s">
        <v>174</v>
      </c>
      <c r="D928" s="84">
        <v>43481</v>
      </c>
      <c r="E928" s="85" t="s">
        <v>2352</v>
      </c>
      <c r="F928" s="85" t="s">
        <v>6</v>
      </c>
      <c r="G928" s="85">
        <v>945049</v>
      </c>
      <c r="H928" s="89"/>
      <c r="I928" s="285" t="s">
        <v>4045</v>
      </c>
      <c r="J928" s="89"/>
      <c r="K928" s="89"/>
      <c r="L928" s="89"/>
      <c r="M928" s="89"/>
      <c r="N928" s="286">
        <v>0</v>
      </c>
      <c r="O928" s="286">
        <v>90008618</v>
      </c>
      <c r="P928" s="89" t="s">
        <v>674</v>
      </c>
    </row>
    <row r="929" spans="1:16" ht="76.5">
      <c r="A929" s="283">
        <v>514</v>
      </c>
      <c r="B929" s="89"/>
      <c r="C929" s="284" t="s">
        <v>174</v>
      </c>
      <c r="D929" s="84">
        <v>43481</v>
      </c>
      <c r="E929" s="85" t="s">
        <v>2353</v>
      </c>
      <c r="F929" s="85" t="s">
        <v>6</v>
      </c>
      <c r="G929" s="85">
        <v>945038</v>
      </c>
      <c r="H929" s="89"/>
      <c r="I929" s="285" t="s">
        <v>4046</v>
      </c>
      <c r="J929" s="89"/>
      <c r="K929" s="89"/>
      <c r="L929" s="89"/>
      <c r="M929" s="89"/>
      <c r="N929" s="286">
        <v>0</v>
      </c>
      <c r="O929" s="286">
        <v>57357119</v>
      </c>
      <c r="P929" s="89" t="s">
        <v>674</v>
      </c>
    </row>
    <row r="930" spans="1:16" ht="102">
      <c r="A930" s="283">
        <v>46</v>
      </c>
      <c r="B930" s="89"/>
      <c r="C930" s="284" t="s">
        <v>50</v>
      </c>
      <c r="D930" s="84">
        <v>43481</v>
      </c>
      <c r="E930" s="85" t="s">
        <v>2354</v>
      </c>
      <c r="F930" s="85" t="s">
        <v>633</v>
      </c>
      <c r="G930" s="85">
        <v>7071</v>
      </c>
      <c r="H930" s="89"/>
      <c r="I930" s="285" t="s">
        <v>4047</v>
      </c>
      <c r="J930" s="89"/>
      <c r="K930" s="89"/>
      <c r="L930" s="89"/>
      <c r="M930" s="89"/>
      <c r="N930" s="286">
        <v>39795.949999999997</v>
      </c>
      <c r="O930" s="286">
        <v>0</v>
      </c>
      <c r="P930" s="89" t="s">
        <v>674</v>
      </c>
    </row>
    <row r="931" spans="1:16" ht="102">
      <c r="A931" s="283">
        <v>46</v>
      </c>
      <c r="B931" s="89"/>
      <c r="C931" s="284" t="s">
        <v>50</v>
      </c>
      <c r="D931" s="84">
        <v>43481</v>
      </c>
      <c r="E931" s="85" t="s">
        <v>2355</v>
      </c>
      <c r="F931" s="85" t="s">
        <v>15</v>
      </c>
      <c r="G931" s="85">
        <v>7071</v>
      </c>
      <c r="H931" s="89"/>
      <c r="I931" s="285" t="s">
        <v>4048</v>
      </c>
      <c r="J931" s="89"/>
      <c r="K931" s="89"/>
      <c r="L931" s="89"/>
      <c r="M931" s="89"/>
      <c r="N931" s="286">
        <v>2525.02</v>
      </c>
      <c r="O931" s="286">
        <v>0</v>
      </c>
      <c r="P931" s="89" t="s">
        <v>674</v>
      </c>
    </row>
    <row r="932" spans="1:16" ht="76.5">
      <c r="A932" s="283">
        <v>513</v>
      </c>
      <c r="B932" s="89"/>
      <c r="C932" s="284" t="s">
        <v>173</v>
      </c>
      <c r="D932" s="84">
        <v>43481</v>
      </c>
      <c r="E932" s="85" t="s">
        <v>2356</v>
      </c>
      <c r="F932" s="85" t="s">
        <v>13</v>
      </c>
      <c r="G932" s="85">
        <v>945071</v>
      </c>
      <c r="H932" s="89"/>
      <c r="I932" s="285" t="s">
        <v>4049</v>
      </c>
      <c r="J932" s="89"/>
      <c r="K932" s="89"/>
      <c r="L932" s="89"/>
      <c r="M932" s="89"/>
      <c r="N932" s="286">
        <v>37956.85</v>
      </c>
      <c r="O932" s="286">
        <v>0</v>
      </c>
      <c r="P932" s="89" t="s">
        <v>674</v>
      </c>
    </row>
    <row r="933" spans="1:16" ht="51">
      <c r="A933" s="283">
        <v>378</v>
      </c>
      <c r="B933" s="89"/>
      <c r="C933" s="284" t="s">
        <v>643</v>
      </c>
      <c r="D933" s="84">
        <v>43481</v>
      </c>
      <c r="E933" s="85" t="s">
        <v>2357</v>
      </c>
      <c r="F933" s="85" t="s">
        <v>11</v>
      </c>
      <c r="G933" s="85">
        <v>945073</v>
      </c>
      <c r="H933" s="89"/>
      <c r="I933" s="285" t="s">
        <v>4050</v>
      </c>
      <c r="J933" s="89"/>
      <c r="K933" s="89"/>
      <c r="L933" s="89"/>
      <c r="M933" s="89"/>
      <c r="N933" s="286">
        <v>1758.9</v>
      </c>
      <c r="O933" s="286">
        <v>0</v>
      </c>
      <c r="P933" s="89" t="s">
        <v>674</v>
      </c>
    </row>
    <row r="934" spans="1:16" ht="51">
      <c r="A934" s="283">
        <v>378</v>
      </c>
      <c r="B934" s="89"/>
      <c r="C934" s="284" t="s">
        <v>643</v>
      </c>
      <c r="D934" s="84">
        <v>43481</v>
      </c>
      <c r="E934" s="85" t="s">
        <v>2358</v>
      </c>
      <c r="F934" s="85" t="s">
        <v>11</v>
      </c>
      <c r="G934" s="85">
        <v>945075</v>
      </c>
      <c r="H934" s="89"/>
      <c r="I934" s="285" t="s">
        <v>4051</v>
      </c>
      <c r="J934" s="89"/>
      <c r="K934" s="89"/>
      <c r="L934" s="89"/>
      <c r="M934" s="89"/>
      <c r="N934" s="286">
        <v>50</v>
      </c>
      <c r="O934" s="286">
        <v>0</v>
      </c>
      <c r="P934" s="89" t="s">
        <v>674</v>
      </c>
    </row>
    <row r="935" spans="1:16" ht="51">
      <c r="A935" s="283" t="s">
        <v>561</v>
      </c>
      <c r="B935" s="89"/>
      <c r="C935" s="284" t="s">
        <v>771</v>
      </c>
      <c r="D935" s="84">
        <v>43482</v>
      </c>
      <c r="E935" s="85" t="s">
        <v>2359</v>
      </c>
      <c r="F935" s="85" t="s">
        <v>3</v>
      </c>
      <c r="G935" s="85">
        <v>1704273</v>
      </c>
      <c r="H935" s="89"/>
      <c r="I935" s="285" t="s">
        <v>4052</v>
      </c>
      <c r="J935" s="89"/>
      <c r="K935" s="89"/>
      <c r="L935" s="89"/>
      <c r="M935" s="89"/>
      <c r="N935" s="286">
        <v>0</v>
      </c>
      <c r="O935" s="286">
        <v>1000</v>
      </c>
      <c r="P935" s="89" t="s">
        <v>674</v>
      </c>
    </row>
    <row r="936" spans="1:16" ht="63.75">
      <c r="A936" s="283">
        <v>190</v>
      </c>
      <c r="B936" s="89"/>
      <c r="C936" s="284" t="s">
        <v>94</v>
      </c>
      <c r="D936" s="84">
        <v>43482</v>
      </c>
      <c r="E936" s="85" t="s">
        <v>2360</v>
      </c>
      <c r="F936" s="85" t="s">
        <v>3</v>
      </c>
      <c r="G936" s="85">
        <v>1704272</v>
      </c>
      <c r="H936" s="89"/>
      <c r="I936" s="285" t="s">
        <v>4053</v>
      </c>
      <c r="J936" s="89"/>
      <c r="K936" s="89"/>
      <c r="L936" s="89"/>
      <c r="M936" s="89"/>
      <c r="N936" s="286">
        <v>0</v>
      </c>
      <c r="O936" s="286">
        <v>155</v>
      </c>
      <c r="P936" s="89" t="s">
        <v>674</v>
      </c>
    </row>
    <row r="937" spans="1:16" ht="63.75">
      <c r="A937" s="283">
        <v>190</v>
      </c>
      <c r="B937" s="89"/>
      <c r="C937" s="284" t="s">
        <v>94</v>
      </c>
      <c r="D937" s="84">
        <v>43482</v>
      </c>
      <c r="E937" s="85" t="s">
        <v>2361</v>
      </c>
      <c r="F937" s="85" t="s">
        <v>3</v>
      </c>
      <c r="G937" s="85">
        <v>1704270</v>
      </c>
      <c r="H937" s="89"/>
      <c r="I937" s="285" t="s">
        <v>4054</v>
      </c>
      <c r="J937" s="89"/>
      <c r="K937" s="89"/>
      <c r="L937" s="89"/>
      <c r="M937" s="89"/>
      <c r="N937" s="286">
        <v>0</v>
      </c>
      <c r="O937" s="286">
        <v>155</v>
      </c>
      <c r="P937" s="89" t="s">
        <v>674</v>
      </c>
    </row>
    <row r="938" spans="1:16" ht="63.75">
      <c r="A938" s="283">
        <v>190</v>
      </c>
      <c r="B938" s="89"/>
      <c r="C938" s="284" t="s">
        <v>94</v>
      </c>
      <c r="D938" s="84">
        <v>43482</v>
      </c>
      <c r="E938" s="85" t="s">
        <v>2362</v>
      </c>
      <c r="F938" s="85" t="s">
        <v>3</v>
      </c>
      <c r="G938" s="85">
        <v>1704269</v>
      </c>
      <c r="H938" s="89"/>
      <c r="I938" s="285" t="s">
        <v>4055</v>
      </c>
      <c r="J938" s="89"/>
      <c r="K938" s="89"/>
      <c r="L938" s="89"/>
      <c r="M938" s="89"/>
      <c r="N938" s="286">
        <v>0</v>
      </c>
      <c r="O938" s="286">
        <v>274</v>
      </c>
      <c r="P938" s="89" t="s">
        <v>674</v>
      </c>
    </row>
    <row r="939" spans="1:16" ht="63.75">
      <c r="A939" s="283">
        <v>190</v>
      </c>
      <c r="B939" s="89"/>
      <c r="C939" s="284" t="s">
        <v>94</v>
      </c>
      <c r="D939" s="84">
        <v>43482</v>
      </c>
      <c r="E939" s="85" t="s">
        <v>2363</v>
      </c>
      <c r="F939" s="85" t="s">
        <v>3</v>
      </c>
      <c r="G939" s="85">
        <v>1704266</v>
      </c>
      <c r="H939" s="89"/>
      <c r="I939" s="285" t="s">
        <v>4056</v>
      </c>
      <c r="J939" s="89"/>
      <c r="K939" s="89"/>
      <c r="L939" s="89"/>
      <c r="M939" s="89"/>
      <c r="N939" s="286">
        <v>0</v>
      </c>
      <c r="O939" s="286">
        <v>599</v>
      </c>
      <c r="P939" s="89" t="s">
        <v>674</v>
      </c>
    </row>
    <row r="940" spans="1:16" ht="51">
      <c r="A940" s="283" t="s">
        <v>561</v>
      </c>
      <c r="B940" s="89"/>
      <c r="C940" s="284" t="s">
        <v>771</v>
      </c>
      <c r="D940" s="84">
        <v>43482</v>
      </c>
      <c r="E940" s="85" t="s">
        <v>2364</v>
      </c>
      <c r="F940" s="85" t="s">
        <v>3</v>
      </c>
      <c r="G940" s="85">
        <v>1704263</v>
      </c>
      <c r="H940" s="89"/>
      <c r="I940" s="285" t="s">
        <v>4057</v>
      </c>
      <c r="J940" s="89"/>
      <c r="K940" s="89"/>
      <c r="L940" s="89"/>
      <c r="M940" s="89"/>
      <c r="N940" s="286">
        <v>0</v>
      </c>
      <c r="O940" s="286">
        <v>1000</v>
      </c>
      <c r="P940" s="89" t="s">
        <v>674</v>
      </c>
    </row>
    <row r="941" spans="1:16" ht="51">
      <c r="A941" s="283">
        <v>212</v>
      </c>
      <c r="B941" s="89"/>
      <c r="C941" s="284" t="s">
        <v>102</v>
      </c>
      <c r="D941" s="84">
        <v>43482</v>
      </c>
      <c r="E941" s="85" t="s">
        <v>2365</v>
      </c>
      <c r="F941" s="85" t="s">
        <v>3</v>
      </c>
      <c r="G941" s="85">
        <v>1704250</v>
      </c>
      <c r="H941" s="89"/>
      <c r="I941" s="285" t="s">
        <v>4058</v>
      </c>
      <c r="J941" s="89"/>
      <c r="K941" s="89"/>
      <c r="L941" s="89"/>
      <c r="M941" s="89"/>
      <c r="N941" s="286">
        <v>0</v>
      </c>
      <c r="O941" s="286">
        <v>60</v>
      </c>
      <c r="P941" s="89" t="s">
        <v>674</v>
      </c>
    </row>
    <row r="942" spans="1:16" ht="51">
      <c r="A942" s="283" t="s">
        <v>567</v>
      </c>
      <c r="B942" s="89"/>
      <c r="C942" s="284" t="s">
        <v>617</v>
      </c>
      <c r="D942" s="84">
        <v>43482</v>
      </c>
      <c r="E942" s="85" t="s">
        <v>2366</v>
      </c>
      <c r="F942" s="85" t="s">
        <v>3</v>
      </c>
      <c r="G942" s="85">
        <v>1704246</v>
      </c>
      <c r="H942" s="89"/>
      <c r="I942" s="285" t="s">
        <v>4059</v>
      </c>
      <c r="J942" s="89"/>
      <c r="K942" s="89"/>
      <c r="L942" s="89"/>
      <c r="M942" s="89"/>
      <c r="N942" s="286">
        <v>0</v>
      </c>
      <c r="O942" s="286">
        <v>2193.38</v>
      </c>
      <c r="P942" s="89" t="s">
        <v>674</v>
      </c>
    </row>
    <row r="943" spans="1:16" ht="51">
      <c r="A943" s="283">
        <v>46</v>
      </c>
      <c r="B943" s="89"/>
      <c r="C943" s="284" t="s">
        <v>50</v>
      </c>
      <c r="D943" s="84">
        <v>43482</v>
      </c>
      <c r="E943" s="85" t="s">
        <v>2367</v>
      </c>
      <c r="F943" s="85" t="s">
        <v>3</v>
      </c>
      <c r="G943" s="85">
        <v>1704233</v>
      </c>
      <c r="H943" s="89"/>
      <c r="I943" s="285" t="s">
        <v>4060</v>
      </c>
      <c r="J943" s="89"/>
      <c r="K943" s="89"/>
      <c r="L943" s="89"/>
      <c r="M943" s="89"/>
      <c r="N943" s="286">
        <v>0</v>
      </c>
      <c r="O943" s="286">
        <v>6000</v>
      </c>
      <c r="P943" s="89" t="s">
        <v>674</v>
      </c>
    </row>
    <row r="944" spans="1:16" ht="51">
      <c r="A944" s="283">
        <v>212</v>
      </c>
      <c r="B944" s="89"/>
      <c r="C944" s="284" t="s">
        <v>102</v>
      </c>
      <c r="D944" s="84">
        <v>43482</v>
      </c>
      <c r="E944" s="85" t="s">
        <v>2368</v>
      </c>
      <c r="F944" s="85" t="s">
        <v>3</v>
      </c>
      <c r="G944" s="85">
        <v>1704226</v>
      </c>
      <c r="H944" s="89"/>
      <c r="I944" s="285" t="s">
        <v>4061</v>
      </c>
      <c r="J944" s="89"/>
      <c r="K944" s="89"/>
      <c r="L944" s="89"/>
      <c r="M944" s="89"/>
      <c r="N944" s="286">
        <v>0</v>
      </c>
      <c r="O944" s="286">
        <v>60</v>
      </c>
      <c r="P944" s="89" t="s">
        <v>674</v>
      </c>
    </row>
    <row r="945" spans="1:16" ht="38.25">
      <c r="A945" s="283" t="s">
        <v>567</v>
      </c>
      <c r="B945" s="89"/>
      <c r="C945" s="284" t="s">
        <v>617</v>
      </c>
      <c r="D945" s="84">
        <v>43482</v>
      </c>
      <c r="E945" s="85" t="s">
        <v>2369</v>
      </c>
      <c r="F945" s="85" t="s">
        <v>3</v>
      </c>
      <c r="G945" s="85">
        <v>1704216</v>
      </c>
      <c r="H945" s="89"/>
      <c r="I945" s="285" t="s">
        <v>4062</v>
      </c>
      <c r="J945" s="89"/>
      <c r="K945" s="89"/>
      <c r="L945" s="89"/>
      <c r="M945" s="89"/>
      <c r="N945" s="286">
        <v>0</v>
      </c>
      <c r="O945" s="286">
        <v>253.70000000000002</v>
      </c>
      <c r="P945" s="89" t="s">
        <v>674</v>
      </c>
    </row>
    <row r="946" spans="1:16" ht="63.75">
      <c r="A946" s="283">
        <v>190</v>
      </c>
      <c r="B946" s="89"/>
      <c r="C946" s="284" t="s">
        <v>94</v>
      </c>
      <c r="D946" s="84">
        <v>43482</v>
      </c>
      <c r="E946" s="85" t="s">
        <v>2370</v>
      </c>
      <c r="F946" s="85" t="s">
        <v>3</v>
      </c>
      <c r="G946" s="85">
        <v>1704275</v>
      </c>
      <c r="H946" s="89"/>
      <c r="I946" s="285" t="s">
        <v>4063</v>
      </c>
      <c r="J946" s="89"/>
      <c r="K946" s="89"/>
      <c r="L946" s="89"/>
      <c r="M946" s="89"/>
      <c r="N946" s="286">
        <v>0</v>
      </c>
      <c r="O946" s="286">
        <v>377</v>
      </c>
      <c r="P946" s="89" t="s">
        <v>674</v>
      </c>
    </row>
    <row r="947" spans="1:16" ht="63.75">
      <c r="A947" s="283">
        <v>190</v>
      </c>
      <c r="B947" s="89"/>
      <c r="C947" s="284" t="s">
        <v>94</v>
      </c>
      <c r="D947" s="84">
        <v>43482</v>
      </c>
      <c r="E947" s="85" t="s">
        <v>2371</v>
      </c>
      <c r="F947" s="85" t="s">
        <v>3</v>
      </c>
      <c r="G947" s="85">
        <v>1704277</v>
      </c>
      <c r="H947" s="89"/>
      <c r="I947" s="285" t="s">
        <v>4064</v>
      </c>
      <c r="J947" s="89"/>
      <c r="K947" s="89"/>
      <c r="L947" s="89"/>
      <c r="M947" s="89"/>
      <c r="N947" s="286">
        <v>0</v>
      </c>
      <c r="O947" s="286">
        <v>155</v>
      </c>
      <c r="P947" s="89" t="s">
        <v>674</v>
      </c>
    </row>
    <row r="948" spans="1:16" ht="51">
      <c r="A948" s="283">
        <v>30</v>
      </c>
      <c r="B948" s="89"/>
      <c r="C948" s="284" t="s">
        <v>679</v>
      </c>
      <c r="D948" s="84">
        <v>43482</v>
      </c>
      <c r="E948" s="85" t="s">
        <v>2372</v>
      </c>
      <c r="F948" s="85" t="s">
        <v>3</v>
      </c>
      <c r="G948" s="85">
        <v>1704297</v>
      </c>
      <c r="H948" s="89"/>
      <c r="I948" s="285" t="s">
        <v>4065</v>
      </c>
      <c r="J948" s="89"/>
      <c r="K948" s="89"/>
      <c r="L948" s="89"/>
      <c r="M948" s="89"/>
      <c r="N948" s="286">
        <v>0</v>
      </c>
      <c r="O948" s="286">
        <v>2613</v>
      </c>
      <c r="P948" s="89" t="s">
        <v>674</v>
      </c>
    </row>
    <row r="949" spans="1:16" ht="51">
      <c r="A949" s="283">
        <v>20</v>
      </c>
      <c r="B949" s="89"/>
      <c r="C949" s="284" t="s">
        <v>46</v>
      </c>
      <c r="D949" s="84">
        <v>43482</v>
      </c>
      <c r="E949" s="85" t="s">
        <v>2373</v>
      </c>
      <c r="F949" s="85" t="s">
        <v>3</v>
      </c>
      <c r="G949" s="85">
        <v>1704299</v>
      </c>
      <c r="H949" s="89"/>
      <c r="I949" s="285" t="s">
        <v>4066</v>
      </c>
      <c r="J949" s="89"/>
      <c r="K949" s="89"/>
      <c r="L949" s="89"/>
      <c r="M949" s="89"/>
      <c r="N949" s="286">
        <v>0</v>
      </c>
      <c r="O949" s="286">
        <v>420.2</v>
      </c>
      <c r="P949" s="89" t="s">
        <v>674</v>
      </c>
    </row>
    <row r="950" spans="1:16" ht="51">
      <c r="A950" s="283" t="s">
        <v>567</v>
      </c>
      <c r="B950" s="89"/>
      <c r="C950" s="284" t="s">
        <v>617</v>
      </c>
      <c r="D950" s="84">
        <v>43482</v>
      </c>
      <c r="E950" s="85" t="s">
        <v>2374</v>
      </c>
      <c r="F950" s="85" t="s">
        <v>3</v>
      </c>
      <c r="G950" s="85">
        <v>1704305</v>
      </c>
      <c r="H950" s="89"/>
      <c r="I950" s="285" t="s">
        <v>4067</v>
      </c>
      <c r="J950" s="89"/>
      <c r="K950" s="89"/>
      <c r="L950" s="89"/>
      <c r="M950" s="89"/>
      <c r="N950" s="286">
        <v>0</v>
      </c>
      <c r="O950" s="286">
        <v>4400.17</v>
      </c>
      <c r="P950" s="89" t="s">
        <v>674</v>
      </c>
    </row>
    <row r="951" spans="1:16" ht="38.25">
      <c r="A951" s="283">
        <v>526</v>
      </c>
      <c r="B951" s="89"/>
      <c r="C951" s="284" t="s">
        <v>612</v>
      </c>
      <c r="D951" s="84">
        <v>43482</v>
      </c>
      <c r="E951" s="85" t="s">
        <v>2375</v>
      </c>
      <c r="F951" s="85" t="s">
        <v>3</v>
      </c>
      <c r="G951" s="85">
        <v>1704308</v>
      </c>
      <c r="H951" s="89"/>
      <c r="I951" s="285" t="s">
        <v>4068</v>
      </c>
      <c r="J951" s="89"/>
      <c r="K951" s="89"/>
      <c r="L951" s="89"/>
      <c r="M951" s="89"/>
      <c r="N951" s="286">
        <v>0</v>
      </c>
      <c r="O951" s="286">
        <v>50</v>
      </c>
      <c r="P951" s="89" t="s">
        <v>674</v>
      </c>
    </row>
    <row r="952" spans="1:16" ht="51">
      <c r="A952" s="283">
        <v>681</v>
      </c>
      <c r="B952" s="89"/>
      <c r="C952" s="284" t="s">
        <v>194</v>
      </c>
      <c r="D952" s="84">
        <v>43482</v>
      </c>
      <c r="E952" s="85" t="s">
        <v>2376</v>
      </c>
      <c r="F952" s="85" t="s">
        <v>3</v>
      </c>
      <c r="G952" s="85">
        <v>1704316</v>
      </c>
      <c r="H952" s="89"/>
      <c r="I952" s="285" t="s">
        <v>4069</v>
      </c>
      <c r="J952" s="89"/>
      <c r="K952" s="89"/>
      <c r="L952" s="89"/>
      <c r="M952" s="89"/>
      <c r="N952" s="286">
        <v>0</v>
      </c>
      <c r="O952" s="286">
        <v>1614</v>
      </c>
      <c r="P952" s="89" t="s">
        <v>674</v>
      </c>
    </row>
    <row r="953" spans="1:16" ht="51">
      <c r="A953" s="283">
        <v>681</v>
      </c>
      <c r="B953" s="89"/>
      <c r="C953" s="284" t="s">
        <v>194</v>
      </c>
      <c r="D953" s="84">
        <v>43482</v>
      </c>
      <c r="E953" s="85" t="s">
        <v>2377</v>
      </c>
      <c r="F953" s="85" t="s">
        <v>3</v>
      </c>
      <c r="G953" s="85">
        <v>1704319</v>
      </c>
      <c r="H953" s="89"/>
      <c r="I953" s="285" t="s">
        <v>4070</v>
      </c>
      <c r="J953" s="89"/>
      <c r="K953" s="89"/>
      <c r="L953" s="89"/>
      <c r="M953" s="89"/>
      <c r="N953" s="286">
        <v>0</v>
      </c>
      <c r="O953" s="286">
        <v>603.72</v>
      </c>
      <c r="P953" s="89" t="s">
        <v>674</v>
      </c>
    </row>
    <row r="954" spans="1:16" ht="51">
      <c r="A954" s="283">
        <v>599</v>
      </c>
      <c r="B954" s="89"/>
      <c r="C954" s="284" t="s">
        <v>1389</v>
      </c>
      <c r="D954" s="84">
        <v>43482</v>
      </c>
      <c r="E954" s="85" t="s">
        <v>2378</v>
      </c>
      <c r="F954" s="85" t="s">
        <v>3</v>
      </c>
      <c r="G954" s="85">
        <v>1704326</v>
      </c>
      <c r="H954" s="89"/>
      <c r="I954" s="285" t="s">
        <v>4071</v>
      </c>
      <c r="J954" s="89"/>
      <c r="K954" s="89"/>
      <c r="L954" s="89"/>
      <c r="M954" s="89"/>
      <c r="N954" s="286">
        <v>0</v>
      </c>
      <c r="O954" s="286">
        <v>380</v>
      </c>
      <c r="P954" s="89" t="s">
        <v>674</v>
      </c>
    </row>
    <row r="955" spans="1:16" ht="63.75">
      <c r="A955" s="283">
        <v>512</v>
      </c>
      <c r="B955" s="89"/>
      <c r="C955" s="284" t="s">
        <v>800</v>
      </c>
      <c r="D955" s="84">
        <v>43482</v>
      </c>
      <c r="E955" s="85" t="s">
        <v>2379</v>
      </c>
      <c r="F955" s="85" t="s">
        <v>3</v>
      </c>
      <c r="G955" s="85">
        <v>1704328</v>
      </c>
      <c r="H955" s="89"/>
      <c r="I955" s="285" t="s">
        <v>4072</v>
      </c>
      <c r="J955" s="89"/>
      <c r="K955" s="89"/>
      <c r="L955" s="89"/>
      <c r="M955" s="89"/>
      <c r="N955" s="286">
        <v>0</v>
      </c>
      <c r="O955" s="286">
        <v>276.7</v>
      </c>
      <c r="P955" s="89" t="s">
        <v>674</v>
      </c>
    </row>
    <row r="956" spans="1:16" ht="63.75">
      <c r="A956" s="283">
        <v>48</v>
      </c>
      <c r="B956" s="89"/>
      <c r="C956" s="284" t="s">
        <v>52</v>
      </c>
      <c r="D956" s="84">
        <v>43482</v>
      </c>
      <c r="E956" s="85" t="s">
        <v>2380</v>
      </c>
      <c r="F956" s="85" t="s">
        <v>3</v>
      </c>
      <c r="G956" s="85">
        <v>1704336</v>
      </c>
      <c r="H956" s="89"/>
      <c r="I956" s="285" t="s">
        <v>4073</v>
      </c>
      <c r="J956" s="89"/>
      <c r="K956" s="89"/>
      <c r="L956" s="89"/>
      <c r="M956" s="89"/>
      <c r="N956" s="286">
        <v>0</v>
      </c>
      <c r="O956" s="286">
        <v>12069</v>
      </c>
      <c r="P956" s="89" t="s">
        <v>674</v>
      </c>
    </row>
    <row r="957" spans="1:16" ht="51">
      <c r="A957" s="283">
        <v>20</v>
      </c>
      <c r="B957" s="89"/>
      <c r="C957" s="284" t="s">
        <v>46</v>
      </c>
      <c r="D957" s="84">
        <v>43482</v>
      </c>
      <c r="E957" s="85" t="s">
        <v>2381</v>
      </c>
      <c r="F957" s="85" t="s">
        <v>3</v>
      </c>
      <c r="G957" s="85">
        <v>1704351</v>
      </c>
      <c r="H957" s="89"/>
      <c r="I957" s="285" t="s">
        <v>4074</v>
      </c>
      <c r="J957" s="89"/>
      <c r="K957" s="89"/>
      <c r="L957" s="89"/>
      <c r="M957" s="89"/>
      <c r="N957" s="286">
        <v>0</v>
      </c>
      <c r="O957" s="286">
        <v>1296</v>
      </c>
      <c r="P957" s="89" t="s">
        <v>674</v>
      </c>
    </row>
    <row r="958" spans="1:16" ht="51">
      <c r="A958" s="283">
        <v>283</v>
      </c>
      <c r="B958" s="89"/>
      <c r="C958" s="284" t="s">
        <v>127</v>
      </c>
      <c r="D958" s="84">
        <v>43482</v>
      </c>
      <c r="E958" s="85" t="s">
        <v>2382</v>
      </c>
      <c r="F958" s="85" t="s">
        <v>3</v>
      </c>
      <c r="G958" s="85">
        <v>1704166</v>
      </c>
      <c r="H958" s="89"/>
      <c r="I958" s="285" t="s">
        <v>4075</v>
      </c>
      <c r="J958" s="89"/>
      <c r="K958" s="89"/>
      <c r="L958" s="89"/>
      <c r="M958" s="89"/>
      <c r="N958" s="286">
        <v>0</v>
      </c>
      <c r="O958" s="286">
        <v>81</v>
      </c>
      <c r="P958" s="89" t="s">
        <v>674</v>
      </c>
    </row>
    <row r="959" spans="1:16" ht="51">
      <c r="A959" s="283">
        <v>578</v>
      </c>
      <c r="B959" s="89"/>
      <c r="C959" s="284" t="s">
        <v>181</v>
      </c>
      <c r="D959" s="84">
        <v>43482</v>
      </c>
      <c r="E959" s="85" t="s">
        <v>2383</v>
      </c>
      <c r="F959" s="85" t="s">
        <v>3</v>
      </c>
      <c r="G959" s="85">
        <v>1704171</v>
      </c>
      <c r="H959" s="89"/>
      <c r="I959" s="285" t="s">
        <v>4076</v>
      </c>
      <c r="J959" s="89"/>
      <c r="K959" s="89"/>
      <c r="L959" s="89"/>
      <c r="M959" s="89"/>
      <c r="N959" s="286">
        <v>0</v>
      </c>
      <c r="O959" s="286">
        <v>648</v>
      </c>
      <c r="P959" s="89" t="s">
        <v>674</v>
      </c>
    </row>
    <row r="960" spans="1:16" ht="51">
      <c r="A960" s="283">
        <v>578</v>
      </c>
      <c r="B960" s="89"/>
      <c r="C960" s="284" t="s">
        <v>181</v>
      </c>
      <c r="D960" s="84">
        <v>43482</v>
      </c>
      <c r="E960" s="85" t="s">
        <v>2384</v>
      </c>
      <c r="F960" s="85" t="s">
        <v>3</v>
      </c>
      <c r="G960" s="85">
        <v>1704175</v>
      </c>
      <c r="H960" s="89"/>
      <c r="I960" s="285" t="s">
        <v>4077</v>
      </c>
      <c r="J960" s="89"/>
      <c r="K960" s="89"/>
      <c r="L960" s="89"/>
      <c r="M960" s="89"/>
      <c r="N960" s="286">
        <v>0</v>
      </c>
      <c r="O960" s="286">
        <v>1008.5</v>
      </c>
      <c r="P960" s="89" t="s">
        <v>674</v>
      </c>
    </row>
    <row r="961" spans="1:16" ht="51">
      <c r="A961" s="283">
        <v>578</v>
      </c>
      <c r="B961" s="89"/>
      <c r="C961" s="284" t="s">
        <v>181</v>
      </c>
      <c r="D961" s="84">
        <v>43482</v>
      </c>
      <c r="E961" s="85" t="s">
        <v>2385</v>
      </c>
      <c r="F961" s="85" t="s">
        <v>3</v>
      </c>
      <c r="G961" s="85">
        <v>1704176</v>
      </c>
      <c r="H961" s="89"/>
      <c r="I961" s="285" t="s">
        <v>4078</v>
      </c>
      <c r="J961" s="89"/>
      <c r="K961" s="89"/>
      <c r="L961" s="89"/>
      <c r="M961" s="89"/>
      <c r="N961" s="286">
        <v>0</v>
      </c>
      <c r="O961" s="286">
        <v>1467.9</v>
      </c>
      <c r="P961" s="89" t="s">
        <v>674</v>
      </c>
    </row>
    <row r="962" spans="1:16" ht="63.75">
      <c r="A962" s="283">
        <v>290</v>
      </c>
      <c r="B962" s="89"/>
      <c r="C962" s="284" t="s">
        <v>130</v>
      </c>
      <c r="D962" s="84">
        <v>43482</v>
      </c>
      <c r="E962" s="85" t="s">
        <v>2386</v>
      </c>
      <c r="F962" s="85" t="s">
        <v>3</v>
      </c>
      <c r="G962" s="85">
        <v>1704196</v>
      </c>
      <c r="H962" s="89"/>
      <c r="I962" s="285" t="s">
        <v>4079</v>
      </c>
      <c r="J962" s="89"/>
      <c r="K962" s="89"/>
      <c r="L962" s="89"/>
      <c r="M962" s="89"/>
      <c r="N962" s="286">
        <v>0</v>
      </c>
      <c r="O962" s="286">
        <v>3340</v>
      </c>
      <c r="P962" s="89" t="s">
        <v>674</v>
      </c>
    </row>
    <row r="963" spans="1:16" ht="51">
      <c r="A963" s="283">
        <v>41</v>
      </c>
      <c r="B963" s="89"/>
      <c r="C963" s="284" t="s">
        <v>49</v>
      </c>
      <c r="D963" s="84">
        <v>43482</v>
      </c>
      <c r="E963" s="85" t="s">
        <v>2387</v>
      </c>
      <c r="F963" s="85" t="s">
        <v>3</v>
      </c>
      <c r="G963" s="85">
        <v>1704197</v>
      </c>
      <c r="H963" s="89"/>
      <c r="I963" s="285" t="s">
        <v>4080</v>
      </c>
      <c r="J963" s="89"/>
      <c r="K963" s="89"/>
      <c r="L963" s="89"/>
      <c r="M963" s="89"/>
      <c r="N963" s="286">
        <v>0</v>
      </c>
      <c r="O963" s="286">
        <v>342235</v>
      </c>
      <c r="P963" s="89" t="s">
        <v>674</v>
      </c>
    </row>
    <row r="964" spans="1:16" ht="38.25">
      <c r="A964" s="283" t="s">
        <v>567</v>
      </c>
      <c r="B964" s="89"/>
      <c r="C964" s="284" t="s">
        <v>617</v>
      </c>
      <c r="D964" s="84">
        <v>43482</v>
      </c>
      <c r="E964" s="85" t="s">
        <v>2388</v>
      </c>
      <c r="F964" s="85" t="s">
        <v>3</v>
      </c>
      <c r="G964" s="85">
        <v>1704059</v>
      </c>
      <c r="H964" s="89"/>
      <c r="I964" s="285" t="s">
        <v>4081</v>
      </c>
      <c r="J964" s="89"/>
      <c r="K964" s="89"/>
      <c r="L964" s="89"/>
      <c r="M964" s="89"/>
      <c r="N964" s="286">
        <v>0</v>
      </c>
      <c r="O964" s="286">
        <v>548.5</v>
      </c>
      <c r="P964" s="89" t="s">
        <v>674</v>
      </c>
    </row>
    <row r="965" spans="1:16" ht="38.25">
      <c r="A965" s="283">
        <v>46</v>
      </c>
      <c r="B965" s="89"/>
      <c r="C965" s="284" t="s">
        <v>50</v>
      </c>
      <c r="D965" s="84">
        <v>43482</v>
      </c>
      <c r="E965" s="85" t="s">
        <v>2389</v>
      </c>
      <c r="F965" s="85" t="s">
        <v>3</v>
      </c>
      <c r="G965" s="85">
        <v>1704072</v>
      </c>
      <c r="H965" s="89"/>
      <c r="I965" s="285" t="s">
        <v>1447</v>
      </c>
      <c r="J965" s="89"/>
      <c r="K965" s="89"/>
      <c r="L965" s="89"/>
      <c r="M965" s="89"/>
      <c r="N965" s="286">
        <v>0</v>
      </c>
      <c r="O965" s="286">
        <v>19374.45</v>
      </c>
      <c r="P965" s="89" t="s">
        <v>674</v>
      </c>
    </row>
    <row r="966" spans="1:16" ht="51">
      <c r="A966" s="283">
        <v>591</v>
      </c>
      <c r="B966" s="89"/>
      <c r="C966" s="284" t="s">
        <v>1387</v>
      </c>
      <c r="D966" s="84">
        <v>43482</v>
      </c>
      <c r="E966" s="85" t="s">
        <v>2390</v>
      </c>
      <c r="F966" s="85" t="s">
        <v>3</v>
      </c>
      <c r="G966" s="85">
        <v>1704100</v>
      </c>
      <c r="H966" s="89"/>
      <c r="I966" s="285" t="s">
        <v>3748</v>
      </c>
      <c r="J966" s="89"/>
      <c r="K966" s="89"/>
      <c r="L966" s="89"/>
      <c r="M966" s="89"/>
      <c r="N966" s="286">
        <v>0</v>
      </c>
      <c r="O966" s="286">
        <v>171.8</v>
      </c>
      <c r="P966" s="89" t="s">
        <v>674</v>
      </c>
    </row>
    <row r="967" spans="1:16" ht="38.25">
      <c r="A967" s="283" t="s">
        <v>567</v>
      </c>
      <c r="B967" s="89"/>
      <c r="C967" s="284" t="s">
        <v>617</v>
      </c>
      <c r="D967" s="84">
        <v>43482</v>
      </c>
      <c r="E967" s="85" t="s">
        <v>2391</v>
      </c>
      <c r="F967" s="85" t="s">
        <v>3</v>
      </c>
      <c r="G967" s="85">
        <v>1704101</v>
      </c>
      <c r="H967" s="89"/>
      <c r="I967" s="285" t="s">
        <v>4082</v>
      </c>
      <c r="J967" s="89"/>
      <c r="K967" s="89"/>
      <c r="L967" s="89"/>
      <c r="M967" s="89"/>
      <c r="N967" s="286">
        <v>0</v>
      </c>
      <c r="O967" s="286">
        <v>550</v>
      </c>
      <c r="P967" s="89" t="s">
        <v>674</v>
      </c>
    </row>
    <row r="968" spans="1:16" ht="51">
      <c r="A968" s="283" t="s">
        <v>567</v>
      </c>
      <c r="B968" s="89"/>
      <c r="C968" s="284" t="s">
        <v>617</v>
      </c>
      <c r="D968" s="84">
        <v>43482</v>
      </c>
      <c r="E968" s="85" t="s">
        <v>2392</v>
      </c>
      <c r="F968" s="85" t="s">
        <v>3</v>
      </c>
      <c r="G968" s="85">
        <v>1704215</v>
      </c>
      <c r="H968" s="89"/>
      <c r="I968" s="285" t="s">
        <v>4083</v>
      </c>
      <c r="J968" s="89"/>
      <c r="K968" s="89"/>
      <c r="L968" s="89"/>
      <c r="M968" s="89"/>
      <c r="N968" s="286">
        <v>0</v>
      </c>
      <c r="O968" s="286">
        <v>3343.03</v>
      </c>
      <c r="P968" s="89" t="s">
        <v>674</v>
      </c>
    </row>
    <row r="969" spans="1:16" ht="51">
      <c r="A969" s="283" t="s">
        <v>567</v>
      </c>
      <c r="B969" s="89"/>
      <c r="C969" s="284" t="s">
        <v>617</v>
      </c>
      <c r="D969" s="84">
        <v>43482</v>
      </c>
      <c r="E969" s="85" t="s">
        <v>2393</v>
      </c>
      <c r="F969" s="85" t="s">
        <v>3</v>
      </c>
      <c r="G969" s="85">
        <v>1704214</v>
      </c>
      <c r="H969" s="89"/>
      <c r="I969" s="285" t="s">
        <v>4084</v>
      </c>
      <c r="J969" s="89"/>
      <c r="K969" s="89"/>
      <c r="L969" s="89"/>
      <c r="M969" s="89"/>
      <c r="N969" s="286">
        <v>0</v>
      </c>
      <c r="O969" s="286">
        <v>3343.03</v>
      </c>
      <c r="P969" s="89" t="s">
        <v>674</v>
      </c>
    </row>
    <row r="970" spans="1:16" ht="51">
      <c r="A970" s="283" t="s">
        <v>561</v>
      </c>
      <c r="B970" s="89"/>
      <c r="C970" s="284" t="s">
        <v>771</v>
      </c>
      <c r="D970" s="84">
        <v>43482</v>
      </c>
      <c r="E970" s="85" t="s">
        <v>2394</v>
      </c>
      <c r="F970" s="85" t="s">
        <v>3</v>
      </c>
      <c r="G970" s="85">
        <v>1704205</v>
      </c>
      <c r="H970" s="89"/>
      <c r="I970" s="285" t="s">
        <v>4085</v>
      </c>
      <c r="J970" s="89"/>
      <c r="K970" s="89"/>
      <c r="L970" s="89"/>
      <c r="M970" s="89"/>
      <c r="N970" s="286">
        <v>0</v>
      </c>
      <c r="O970" s="286">
        <v>250</v>
      </c>
      <c r="P970" s="89" t="s">
        <v>674</v>
      </c>
    </row>
    <row r="971" spans="1:16" ht="51">
      <c r="A971" s="283">
        <v>212</v>
      </c>
      <c r="B971" s="89"/>
      <c r="C971" s="284" t="s">
        <v>102</v>
      </c>
      <c r="D971" s="84">
        <v>43482</v>
      </c>
      <c r="E971" s="85" t="s">
        <v>2395</v>
      </c>
      <c r="F971" s="85" t="s">
        <v>3</v>
      </c>
      <c r="G971" s="85">
        <v>1704193</v>
      </c>
      <c r="H971" s="89"/>
      <c r="I971" s="285" t="s">
        <v>4086</v>
      </c>
      <c r="J971" s="89"/>
      <c r="K971" s="89"/>
      <c r="L971" s="89"/>
      <c r="M971" s="89"/>
      <c r="N971" s="286">
        <v>0</v>
      </c>
      <c r="O971" s="286">
        <v>23</v>
      </c>
      <c r="P971" s="89" t="s">
        <v>674</v>
      </c>
    </row>
    <row r="972" spans="1:16" ht="38.25">
      <c r="A972" s="283">
        <v>212</v>
      </c>
      <c r="B972" s="89"/>
      <c r="C972" s="284" t="s">
        <v>102</v>
      </c>
      <c r="D972" s="84">
        <v>43482</v>
      </c>
      <c r="E972" s="85" t="s">
        <v>2396</v>
      </c>
      <c r="F972" s="85" t="s">
        <v>3</v>
      </c>
      <c r="G972" s="85">
        <v>1704191</v>
      </c>
      <c r="H972" s="89"/>
      <c r="I972" s="285" t="s">
        <v>4087</v>
      </c>
      <c r="J972" s="89"/>
      <c r="K972" s="89"/>
      <c r="L972" s="89"/>
      <c r="M972" s="89"/>
      <c r="N972" s="286">
        <v>0</v>
      </c>
      <c r="O972" s="286">
        <v>75</v>
      </c>
      <c r="P972" s="89" t="s">
        <v>674</v>
      </c>
    </row>
    <row r="973" spans="1:16" ht="38.25">
      <c r="A973" s="283" t="s">
        <v>567</v>
      </c>
      <c r="B973" s="89"/>
      <c r="C973" s="284" t="s">
        <v>617</v>
      </c>
      <c r="D973" s="84">
        <v>43482</v>
      </c>
      <c r="E973" s="85" t="s">
        <v>2397</v>
      </c>
      <c r="F973" s="85" t="s">
        <v>3</v>
      </c>
      <c r="G973" s="85">
        <v>1704164</v>
      </c>
      <c r="H973" s="89"/>
      <c r="I973" s="285" t="s">
        <v>4088</v>
      </c>
      <c r="J973" s="89"/>
      <c r="K973" s="89"/>
      <c r="L973" s="89"/>
      <c r="M973" s="89"/>
      <c r="N973" s="286">
        <v>0</v>
      </c>
      <c r="O973" s="286">
        <v>168.95000000000002</v>
      </c>
      <c r="P973" s="89" t="s">
        <v>674</v>
      </c>
    </row>
    <row r="974" spans="1:16" ht="51">
      <c r="A974" s="283">
        <v>46</v>
      </c>
      <c r="B974" s="89"/>
      <c r="C974" s="284" t="s">
        <v>50</v>
      </c>
      <c r="D974" s="84">
        <v>43482</v>
      </c>
      <c r="E974" s="85" t="s">
        <v>2398</v>
      </c>
      <c r="F974" s="85" t="s">
        <v>3</v>
      </c>
      <c r="G974" s="85">
        <v>1704161</v>
      </c>
      <c r="H974" s="89"/>
      <c r="I974" s="285" t="s">
        <v>4089</v>
      </c>
      <c r="J974" s="89"/>
      <c r="K974" s="89"/>
      <c r="L974" s="89"/>
      <c r="M974" s="89"/>
      <c r="N974" s="286">
        <v>0</v>
      </c>
      <c r="O974" s="286">
        <v>15268</v>
      </c>
      <c r="P974" s="89" t="s">
        <v>674</v>
      </c>
    </row>
    <row r="975" spans="1:16" ht="51">
      <c r="A975" s="283" t="s">
        <v>567</v>
      </c>
      <c r="B975" s="89"/>
      <c r="C975" s="284" t="s">
        <v>617</v>
      </c>
      <c r="D975" s="84">
        <v>43482</v>
      </c>
      <c r="E975" s="85" t="s">
        <v>2399</v>
      </c>
      <c r="F975" s="85" t="s">
        <v>3</v>
      </c>
      <c r="G975" s="85">
        <v>1704159</v>
      </c>
      <c r="H975" s="89"/>
      <c r="I975" s="285" t="s">
        <v>4090</v>
      </c>
      <c r="J975" s="89"/>
      <c r="K975" s="89"/>
      <c r="L975" s="89"/>
      <c r="M975" s="89"/>
      <c r="N975" s="286">
        <v>0</v>
      </c>
      <c r="O975" s="286">
        <v>375</v>
      </c>
      <c r="P975" s="89" t="s">
        <v>674</v>
      </c>
    </row>
    <row r="976" spans="1:16" ht="38.25">
      <c r="A976" s="283">
        <v>20</v>
      </c>
      <c r="B976" s="89"/>
      <c r="C976" s="284" t="s">
        <v>46</v>
      </c>
      <c r="D976" s="84">
        <v>43482</v>
      </c>
      <c r="E976" s="85" t="s">
        <v>2400</v>
      </c>
      <c r="F976" s="85" t="s">
        <v>3</v>
      </c>
      <c r="G976" s="85">
        <v>1704156</v>
      </c>
      <c r="H976" s="89"/>
      <c r="I976" s="285" t="s">
        <v>4091</v>
      </c>
      <c r="J976" s="89"/>
      <c r="K976" s="89"/>
      <c r="L976" s="89"/>
      <c r="M976" s="89"/>
      <c r="N976" s="286">
        <v>0</v>
      </c>
      <c r="O976" s="286">
        <v>3.06</v>
      </c>
      <c r="P976" s="89" t="s">
        <v>674</v>
      </c>
    </row>
    <row r="977" spans="1:16" ht="51">
      <c r="A977" s="283">
        <v>20</v>
      </c>
      <c r="B977" s="89"/>
      <c r="C977" s="284" t="s">
        <v>46</v>
      </c>
      <c r="D977" s="84">
        <v>43482</v>
      </c>
      <c r="E977" s="85" t="s">
        <v>2401</v>
      </c>
      <c r="F977" s="85" t="s">
        <v>3</v>
      </c>
      <c r="G977" s="85">
        <v>1704153</v>
      </c>
      <c r="H977" s="89"/>
      <c r="I977" s="285" t="s">
        <v>4092</v>
      </c>
      <c r="J977" s="89"/>
      <c r="K977" s="89"/>
      <c r="L977" s="89"/>
      <c r="M977" s="89"/>
      <c r="N977" s="286">
        <v>0</v>
      </c>
      <c r="O977" s="286">
        <v>12.700000000000001</v>
      </c>
      <c r="P977" s="89" t="s">
        <v>674</v>
      </c>
    </row>
    <row r="978" spans="1:16" ht="51">
      <c r="A978" s="283" t="s">
        <v>567</v>
      </c>
      <c r="B978" s="89"/>
      <c r="C978" s="284" t="s">
        <v>617</v>
      </c>
      <c r="D978" s="84">
        <v>43482</v>
      </c>
      <c r="E978" s="85" t="s">
        <v>2402</v>
      </c>
      <c r="F978" s="85" t="s">
        <v>3</v>
      </c>
      <c r="G978" s="85">
        <v>1704139</v>
      </c>
      <c r="H978" s="89"/>
      <c r="I978" s="285" t="s">
        <v>4093</v>
      </c>
      <c r="J978" s="89"/>
      <c r="K978" s="89"/>
      <c r="L978" s="89"/>
      <c r="M978" s="89"/>
      <c r="N978" s="286">
        <v>0</v>
      </c>
      <c r="O978" s="286">
        <v>512.28</v>
      </c>
      <c r="P978" s="89" t="s">
        <v>674</v>
      </c>
    </row>
    <row r="979" spans="1:16" ht="51">
      <c r="A979" s="283" t="s">
        <v>567</v>
      </c>
      <c r="B979" s="89"/>
      <c r="C979" s="284" t="s">
        <v>617</v>
      </c>
      <c r="D979" s="84">
        <v>43482</v>
      </c>
      <c r="E979" s="85" t="s">
        <v>2403</v>
      </c>
      <c r="F979" s="85" t="s">
        <v>3</v>
      </c>
      <c r="G979" s="85">
        <v>1704136</v>
      </c>
      <c r="H979" s="89"/>
      <c r="I979" s="285" t="s">
        <v>4094</v>
      </c>
      <c r="J979" s="89"/>
      <c r="K979" s="89"/>
      <c r="L979" s="89"/>
      <c r="M979" s="89"/>
      <c r="N979" s="286">
        <v>0</v>
      </c>
      <c r="O979" s="286">
        <v>1315.44</v>
      </c>
      <c r="P979" s="89" t="s">
        <v>674</v>
      </c>
    </row>
    <row r="980" spans="1:16" ht="51">
      <c r="A980" s="283" t="s">
        <v>567</v>
      </c>
      <c r="B980" s="89"/>
      <c r="C980" s="284" t="s">
        <v>617</v>
      </c>
      <c r="D980" s="84">
        <v>43482</v>
      </c>
      <c r="E980" s="85" t="s">
        <v>2404</v>
      </c>
      <c r="F980" s="85" t="s">
        <v>3</v>
      </c>
      <c r="G980" s="85">
        <v>1704130</v>
      </c>
      <c r="H980" s="89"/>
      <c r="I980" s="285" t="s">
        <v>4095</v>
      </c>
      <c r="J980" s="89"/>
      <c r="K980" s="89"/>
      <c r="L980" s="89"/>
      <c r="M980" s="89"/>
      <c r="N980" s="286">
        <v>0</v>
      </c>
      <c r="O980" s="286">
        <v>108.5</v>
      </c>
      <c r="P980" s="89" t="s">
        <v>674</v>
      </c>
    </row>
    <row r="981" spans="1:16" ht="51">
      <c r="A981" s="283">
        <v>41</v>
      </c>
      <c r="B981" s="89"/>
      <c r="C981" s="284" t="s">
        <v>49</v>
      </c>
      <c r="D981" s="84">
        <v>43482</v>
      </c>
      <c r="E981" s="85" t="s">
        <v>2405</v>
      </c>
      <c r="F981" s="85" t="s">
        <v>3</v>
      </c>
      <c r="G981" s="85">
        <v>1704112</v>
      </c>
      <c r="H981" s="89"/>
      <c r="I981" s="285" t="s">
        <v>4096</v>
      </c>
      <c r="J981" s="89"/>
      <c r="K981" s="89"/>
      <c r="L981" s="89"/>
      <c r="M981" s="89"/>
      <c r="N981" s="286">
        <v>0</v>
      </c>
      <c r="O981" s="286">
        <v>197</v>
      </c>
      <c r="P981" s="89" t="s">
        <v>674</v>
      </c>
    </row>
    <row r="982" spans="1:16" ht="102">
      <c r="A982" s="283">
        <v>10</v>
      </c>
      <c r="B982" s="89"/>
      <c r="C982" s="284" t="s">
        <v>43</v>
      </c>
      <c r="D982" s="84">
        <v>43482</v>
      </c>
      <c r="E982" s="85" t="s">
        <v>2406</v>
      </c>
      <c r="F982" s="85" t="s">
        <v>15</v>
      </c>
      <c r="G982" s="85">
        <v>7082</v>
      </c>
      <c r="H982" s="89"/>
      <c r="I982" s="285" t="s">
        <v>4097</v>
      </c>
      <c r="J982" s="89"/>
      <c r="K982" s="89"/>
      <c r="L982" s="89"/>
      <c r="M982" s="89"/>
      <c r="N982" s="286">
        <v>12226.42</v>
      </c>
      <c r="O982" s="286">
        <v>0</v>
      </c>
      <c r="P982" s="89" t="s">
        <v>674</v>
      </c>
    </row>
    <row r="983" spans="1:16" ht="89.25">
      <c r="A983" s="283">
        <v>10</v>
      </c>
      <c r="B983" s="89"/>
      <c r="C983" s="284" t="s">
        <v>43</v>
      </c>
      <c r="D983" s="84">
        <v>43482</v>
      </c>
      <c r="E983" s="85" t="s">
        <v>2407</v>
      </c>
      <c r="F983" s="85" t="s">
        <v>15</v>
      </c>
      <c r="G983" s="85">
        <v>7083</v>
      </c>
      <c r="H983" s="89"/>
      <c r="I983" s="285" t="s">
        <v>4098</v>
      </c>
      <c r="J983" s="89"/>
      <c r="K983" s="89"/>
      <c r="L983" s="89"/>
      <c r="M983" s="89"/>
      <c r="N983" s="286">
        <v>303.33999999999997</v>
      </c>
      <c r="O983" s="286">
        <v>0</v>
      </c>
      <c r="P983" s="89" t="s">
        <v>674</v>
      </c>
    </row>
    <row r="984" spans="1:16" ht="51">
      <c r="A984" s="283">
        <v>10</v>
      </c>
      <c r="B984" s="89"/>
      <c r="C984" s="284" t="s">
        <v>43</v>
      </c>
      <c r="D984" s="84">
        <v>43482</v>
      </c>
      <c r="E984" s="85" t="s">
        <v>2408</v>
      </c>
      <c r="F984" s="85" t="s">
        <v>6</v>
      </c>
      <c r="G984" s="85">
        <v>941969</v>
      </c>
      <c r="H984" s="89"/>
      <c r="I984" s="285" t="s">
        <v>4099</v>
      </c>
      <c r="J984" s="89"/>
      <c r="K984" s="89"/>
      <c r="L984" s="89"/>
      <c r="M984" s="89"/>
      <c r="N984" s="286">
        <v>0</v>
      </c>
      <c r="O984" s="286">
        <v>10458.82</v>
      </c>
      <c r="P984" s="89" t="s">
        <v>674</v>
      </c>
    </row>
    <row r="985" spans="1:16" ht="51">
      <c r="A985" s="283" t="s">
        <v>561</v>
      </c>
      <c r="B985" s="89"/>
      <c r="C985" s="284" t="s">
        <v>771</v>
      </c>
      <c r="D985" s="84">
        <v>43482</v>
      </c>
      <c r="E985" s="85" t="s">
        <v>2409</v>
      </c>
      <c r="F985" s="85" t="s">
        <v>6</v>
      </c>
      <c r="G985" s="85">
        <v>1071791</v>
      </c>
      <c r="H985" s="89"/>
      <c r="I985" s="285" t="s">
        <v>4100</v>
      </c>
      <c r="J985" s="89"/>
      <c r="K985" s="89"/>
      <c r="L985" s="89"/>
      <c r="M985" s="89"/>
      <c r="N985" s="286">
        <v>0</v>
      </c>
      <c r="O985" s="286">
        <v>250</v>
      </c>
      <c r="P985" s="89" t="s">
        <v>674</v>
      </c>
    </row>
    <row r="986" spans="1:16" ht="63.75">
      <c r="A986" s="283" t="s">
        <v>561</v>
      </c>
      <c r="B986" s="89"/>
      <c r="C986" s="284" t="s">
        <v>771</v>
      </c>
      <c r="D986" s="84">
        <v>43482</v>
      </c>
      <c r="E986" s="85" t="s">
        <v>2410</v>
      </c>
      <c r="F986" s="85" t="s">
        <v>6</v>
      </c>
      <c r="G986" s="85">
        <v>1071803</v>
      </c>
      <c r="H986" s="89"/>
      <c r="I986" s="285" t="s">
        <v>4101</v>
      </c>
      <c r="J986" s="89"/>
      <c r="K986" s="89"/>
      <c r="L986" s="89"/>
      <c r="M986" s="89"/>
      <c r="N986" s="286">
        <v>0</v>
      </c>
      <c r="O986" s="286">
        <v>1000</v>
      </c>
      <c r="P986" s="89" t="s">
        <v>674</v>
      </c>
    </row>
    <row r="987" spans="1:16" ht="51">
      <c r="A987" s="283" t="s">
        <v>561</v>
      </c>
      <c r="B987" s="89"/>
      <c r="C987" s="284" t="s">
        <v>771</v>
      </c>
      <c r="D987" s="84">
        <v>43482</v>
      </c>
      <c r="E987" s="85" t="s">
        <v>2411</v>
      </c>
      <c r="F987" s="85" t="s">
        <v>6</v>
      </c>
      <c r="G987" s="85">
        <v>1071804</v>
      </c>
      <c r="H987" s="89"/>
      <c r="I987" s="285" t="s">
        <v>4102</v>
      </c>
      <c r="J987" s="89"/>
      <c r="K987" s="89"/>
      <c r="L987" s="89"/>
      <c r="M987" s="89"/>
      <c r="N987" s="286">
        <v>0</v>
      </c>
      <c r="O987" s="286">
        <v>13575</v>
      </c>
      <c r="P987" s="89" t="s">
        <v>674</v>
      </c>
    </row>
    <row r="988" spans="1:16" ht="51">
      <c r="A988" s="283">
        <v>513</v>
      </c>
      <c r="B988" s="89"/>
      <c r="C988" s="284" t="s">
        <v>173</v>
      </c>
      <c r="D988" s="84">
        <v>43482</v>
      </c>
      <c r="E988" s="85" t="s">
        <v>2412</v>
      </c>
      <c r="F988" s="85" t="s">
        <v>15</v>
      </c>
      <c r="G988" s="85">
        <v>941968</v>
      </c>
      <c r="H988" s="89"/>
      <c r="I988" s="285" t="s">
        <v>749</v>
      </c>
      <c r="J988" s="89"/>
      <c r="K988" s="89"/>
      <c r="L988" s="89"/>
      <c r="M988" s="89"/>
      <c r="N988" s="286">
        <v>50</v>
      </c>
      <c r="O988" s="286">
        <v>0</v>
      </c>
      <c r="P988" s="89" t="s">
        <v>674</v>
      </c>
    </row>
    <row r="989" spans="1:16" ht="51">
      <c r="A989" s="283">
        <v>513</v>
      </c>
      <c r="B989" s="89"/>
      <c r="C989" s="284" t="s">
        <v>173</v>
      </c>
      <c r="D989" s="84">
        <v>43482</v>
      </c>
      <c r="E989" s="85" t="s">
        <v>2413</v>
      </c>
      <c r="F989" s="85" t="s">
        <v>15</v>
      </c>
      <c r="G989" s="85">
        <v>941966</v>
      </c>
      <c r="H989" s="89"/>
      <c r="I989" s="285" t="s">
        <v>747</v>
      </c>
      <c r="J989" s="89"/>
      <c r="K989" s="89"/>
      <c r="L989" s="89"/>
      <c r="M989" s="89"/>
      <c r="N989" s="286">
        <v>50</v>
      </c>
      <c r="O989" s="286">
        <v>0</v>
      </c>
      <c r="P989" s="89" t="s">
        <v>674</v>
      </c>
    </row>
    <row r="990" spans="1:16" ht="89.25">
      <c r="A990" s="283">
        <v>513</v>
      </c>
      <c r="B990" s="89"/>
      <c r="C990" s="284" t="s">
        <v>173</v>
      </c>
      <c r="D990" s="84">
        <v>43482</v>
      </c>
      <c r="E990" s="85" t="s">
        <v>2414</v>
      </c>
      <c r="F990" s="85" t="s">
        <v>15</v>
      </c>
      <c r="G990" s="85">
        <v>941960</v>
      </c>
      <c r="H990" s="89"/>
      <c r="I990" s="285" t="s">
        <v>4103</v>
      </c>
      <c r="J990" s="89"/>
      <c r="K990" s="89"/>
      <c r="L990" s="89"/>
      <c r="M990" s="89"/>
      <c r="N990" s="286">
        <v>50</v>
      </c>
      <c r="O990" s="286">
        <v>0</v>
      </c>
      <c r="P990" s="89" t="s">
        <v>674</v>
      </c>
    </row>
    <row r="991" spans="1:16" ht="102">
      <c r="A991" s="283">
        <v>10</v>
      </c>
      <c r="B991" s="89"/>
      <c r="C991" s="284" t="s">
        <v>43</v>
      </c>
      <c r="D991" s="84">
        <v>43482</v>
      </c>
      <c r="E991" s="85" t="s">
        <v>2415</v>
      </c>
      <c r="F991" s="85" t="s">
        <v>15</v>
      </c>
      <c r="G991" s="85">
        <v>7084</v>
      </c>
      <c r="H991" s="89"/>
      <c r="I991" s="285" t="s">
        <v>4104</v>
      </c>
      <c r="J991" s="89"/>
      <c r="K991" s="89"/>
      <c r="L991" s="89"/>
      <c r="M991" s="89"/>
      <c r="N991" s="286">
        <v>303.55</v>
      </c>
      <c r="O991" s="286">
        <v>0</v>
      </c>
      <c r="P991" s="89" t="s">
        <v>674</v>
      </c>
    </row>
    <row r="992" spans="1:16" ht="102">
      <c r="A992" s="283">
        <v>10</v>
      </c>
      <c r="B992" s="89"/>
      <c r="C992" s="284" t="s">
        <v>43</v>
      </c>
      <c r="D992" s="84">
        <v>43482</v>
      </c>
      <c r="E992" s="85" t="s">
        <v>2416</v>
      </c>
      <c r="F992" s="85" t="s">
        <v>15</v>
      </c>
      <c r="G992" s="85">
        <v>7085</v>
      </c>
      <c r="H992" s="89"/>
      <c r="I992" s="285" t="s">
        <v>4105</v>
      </c>
      <c r="J992" s="89"/>
      <c r="K992" s="89"/>
      <c r="L992" s="89"/>
      <c r="M992" s="89"/>
      <c r="N992" s="286">
        <v>284.2</v>
      </c>
      <c r="O992" s="286">
        <v>0</v>
      </c>
      <c r="P992" s="89" t="s">
        <v>674</v>
      </c>
    </row>
    <row r="993" spans="1:16" ht="51">
      <c r="A993" s="283">
        <v>10</v>
      </c>
      <c r="B993" s="89"/>
      <c r="C993" s="284" t="s">
        <v>43</v>
      </c>
      <c r="D993" s="84">
        <v>43482</v>
      </c>
      <c r="E993" s="85" t="s">
        <v>2417</v>
      </c>
      <c r="F993" s="85" t="s">
        <v>15</v>
      </c>
      <c r="G993" s="85">
        <v>941970</v>
      </c>
      <c r="H993" s="89"/>
      <c r="I993" s="285" t="s">
        <v>4106</v>
      </c>
      <c r="J993" s="89"/>
      <c r="K993" s="89"/>
      <c r="L993" s="89"/>
      <c r="M993" s="89"/>
      <c r="N993" s="286">
        <v>50</v>
      </c>
      <c r="O993" s="286">
        <v>0</v>
      </c>
      <c r="P993" s="89" t="s">
        <v>674</v>
      </c>
    </row>
    <row r="994" spans="1:16" ht="63.75">
      <c r="A994" s="283">
        <v>10</v>
      </c>
      <c r="B994" s="89"/>
      <c r="C994" s="284" t="s">
        <v>43</v>
      </c>
      <c r="D994" s="84">
        <v>43482</v>
      </c>
      <c r="E994" s="85" t="s">
        <v>2418</v>
      </c>
      <c r="F994" s="85" t="s">
        <v>6</v>
      </c>
      <c r="G994" s="85">
        <v>942094</v>
      </c>
      <c r="H994" s="89"/>
      <c r="I994" s="285" t="s">
        <v>4107</v>
      </c>
      <c r="J994" s="89"/>
      <c r="K994" s="89"/>
      <c r="L994" s="89"/>
      <c r="M994" s="89"/>
      <c r="N994" s="286">
        <v>0</v>
      </c>
      <c r="O994" s="286">
        <v>10043.040000000001</v>
      </c>
      <c r="P994" s="89" t="s">
        <v>674</v>
      </c>
    </row>
    <row r="995" spans="1:16" ht="63.75">
      <c r="A995" s="283">
        <v>10</v>
      </c>
      <c r="B995" s="89"/>
      <c r="C995" s="284" t="s">
        <v>43</v>
      </c>
      <c r="D995" s="84">
        <v>43482</v>
      </c>
      <c r="E995" s="85" t="s">
        <v>2419</v>
      </c>
      <c r="F995" s="85" t="s">
        <v>6</v>
      </c>
      <c r="G995" s="85">
        <v>942096</v>
      </c>
      <c r="H995" s="89"/>
      <c r="I995" s="285" t="s">
        <v>4108</v>
      </c>
      <c r="J995" s="89"/>
      <c r="K995" s="89"/>
      <c r="L995" s="89"/>
      <c r="M995" s="89"/>
      <c r="N995" s="286">
        <v>0</v>
      </c>
      <c r="O995" s="286">
        <v>25301.05</v>
      </c>
      <c r="P995" s="89" t="s">
        <v>674</v>
      </c>
    </row>
    <row r="996" spans="1:16" ht="63.75">
      <c r="A996" s="283" t="s">
        <v>561</v>
      </c>
      <c r="B996" s="89"/>
      <c r="C996" s="284" t="s">
        <v>771</v>
      </c>
      <c r="D996" s="84">
        <v>43482</v>
      </c>
      <c r="E996" s="85" t="s">
        <v>2420</v>
      </c>
      <c r="F996" s="85" t="s">
        <v>6</v>
      </c>
      <c r="G996" s="85">
        <v>1071814</v>
      </c>
      <c r="H996" s="89"/>
      <c r="I996" s="285" t="s">
        <v>4109</v>
      </c>
      <c r="J996" s="89"/>
      <c r="K996" s="89"/>
      <c r="L996" s="89"/>
      <c r="M996" s="89"/>
      <c r="N996" s="286">
        <v>0</v>
      </c>
      <c r="O996" s="286">
        <v>89091.16</v>
      </c>
      <c r="P996" s="89" t="s">
        <v>674</v>
      </c>
    </row>
    <row r="997" spans="1:16" ht="63.75">
      <c r="A997" s="283">
        <v>25</v>
      </c>
      <c r="B997" s="89"/>
      <c r="C997" s="284" t="s">
        <v>47</v>
      </c>
      <c r="D997" s="84">
        <v>43482</v>
      </c>
      <c r="E997" s="85" t="s">
        <v>2421</v>
      </c>
      <c r="F997" s="85" t="s">
        <v>6</v>
      </c>
      <c r="G997" s="85">
        <v>1071815</v>
      </c>
      <c r="H997" s="89"/>
      <c r="I997" s="285" t="s">
        <v>4110</v>
      </c>
      <c r="J997" s="89"/>
      <c r="K997" s="89"/>
      <c r="L997" s="89"/>
      <c r="M997" s="89"/>
      <c r="N997" s="286">
        <v>0</v>
      </c>
      <c r="O997" s="286">
        <v>106.55</v>
      </c>
      <c r="P997" s="89" t="s">
        <v>674</v>
      </c>
    </row>
    <row r="998" spans="1:16" ht="51">
      <c r="A998" s="283" t="s">
        <v>561</v>
      </c>
      <c r="B998" s="89"/>
      <c r="C998" s="284" t="s">
        <v>771</v>
      </c>
      <c r="D998" s="84">
        <v>43482</v>
      </c>
      <c r="E998" s="85" t="s">
        <v>2422</v>
      </c>
      <c r="F998" s="85" t="s">
        <v>6</v>
      </c>
      <c r="G998" s="85">
        <v>1071821</v>
      </c>
      <c r="H998" s="89"/>
      <c r="I998" s="285" t="s">
        <v>4111</v>
      </c>
      <c r="J998" s="89"/>
      <c r="K998" s="89"/>
      <c r="L998" s="89"/>
      <c r="M998" s="89"/>
      <c r="N998" s="286">
        <v>0</v>
      </c>
      <c r="O998" s="286">
        <v>23</v>
      </c>
      <c r="P998" s="89" t="s">
        <v>674</v>
      </c>
    </row>
    <row r="999" spans="1:16" ht="51">
      <c r="A999" s="283">
        <v>117</v>
      </c>
      <c r="B999" s="89"/>
      <c r="C999" s="284" t="s">
        <v>64</v>
      </c>
      <c r="D999" s="84">
        <v>43482</v>
      </c>
      <c r="E999" s="85" t="s">
        <v>2423</v>
      </c>
      <c r="F999" s="85" t="s">
        <v>11</v>
      </c>
      <c r="G999" s="85">
        <v>945088</v>
      </c>
      <c r="H999" s="89"/>
      <c r="I999" s="285" t="s">
        <v>4112</v>
      </c>
      <c r="J999" s="89"/>
      <c r="K999" s="89"/>
      <c r="L999" s="89"/>
      <c r="M999" s="89"/>
      <c r="N999" s="286">
        <v>50</v>
      </c>
      <c r="O999" s="286">
        <v>0</v>
      </c>
      <c r="P999" s="89" t="s">
        <v>674</v>
      </c>
    </row>
    <row r="1000" spans="1:16" ht="63.75">
      <c r="A1000" s="283">
        <v>10</v>
      </c>
      <c r="B1000" s="89"/>
      <c r="C1000" s="284" t="s">
        <v>43</v>
      </c>
      <c r="D1000" s="84">
        <v>43482</v>
      </c>
      <c r="E1000" s="85" t="s">
        <v>2424</v>
      </c>
      <c r="F1000" s="85" t="s">
        <v>15</v>
      </c>
      <c r="G1000" s="85">
        <v>942095</v>
      </c>
      <c r="H1000" s="89"/>
      <c r="I1000" s="285" t="s">
        <v>4113</v>
      </c>
      <c r="J1000" s="89"/>
      <c r="K1000" s="89"/>
      <c r="L1000" s="89"/>
      <c r="M1000" s="89"/>
      <c r="N1000" s="286">
        <v>50</v>
      </c>
      <c r="O1000" s="286">
        <v>0</v>
      </c>
      <c r="P1000" s="89" t="s">
        <v>674</v>
      </c>
    </row>
    <row r="1001" spans="1:16" ht="63.75">
      <c r="A1001" s="283">
        <v>10</v>
      </c>
      <c r="B1001" s="89"/>
      <c r="C1001" s="284" t="s">
        <v>43</v>
      </c>
      <c r="D1001" s="84">
        <v>43482</v>
      </c>
      <c r="E1001" s="85" t="s">
        <v>2425</v>
      </c>
      <c r="F1001" s="85" t="s">
        <v>15</v>
      </c>
      <c r="G1001" s="85">
        <v>942097</v>
      </c>
      <c r="H1001" s="89"/>
      <c r="I1001" s="285" t="s">
        <v>4114</v>
      </c>
      <c r="J1001" s="89"/>
      <c r="K1001" s="89"/>
      <c r="L1001" s="89"/>
      <c r="M1001" s="89"/>
      <c r="N1001" s="286">
        <v>50</v>
      </c>
      <c r="O1001" s="286">
        <v>0</v>
      </c>
      <c r="P1001" s="89" t="s">
        <v>674</v>
      </c>
    </row>
    <row r="1002" spans="1:16" ht="63.75">
      <c r="A1002" s="283" t="s">
        <v>567</v>
      </c>
      <c r="B1002" s="89"/>
      <c r="C1002" s="284" t="s">
        <v>617</v>
      </c>
      <c r="D1002" s="84">
        <v>43482</v>
      </c>
      <c r="E1002" s="85" t="s">
        <v>2426</v>
      </c>
      <c r="F1002" s="85" t="s">
        <v>6</v>
      </c>
      <c r="G1002" s="85">
        <v>1071884</v>
      </c>
      <c r="H1002" s="89"/>
      <c r="I1002" s="285" t="s">
        <v>4115</v>
      </c>
      <c r="J1002" s="89"/>
      <c r="K1002" s="89"/>
      <c r="L1002" s="89"/>
      <c r="M1002" s="89"/>
      <c r="N1002" s="286">
        <v>0</v>
      </c>
      <c r="O1002" s="286">
        <v>526510</v>
      </c>
      <c r="P1002" s="89" t="s">
        <v>674</v>
      </c>
    </row>
    <row r="1003" spans="1:16" ht="63.75">
      <c r="A1003" s="283">
        <v>16</v>
      </c>
      <c r="B1003" s="89"/>
      <c r="C1003" s="284" t="s">
        <v>45</v>
      </c>
      <c r="D1003" s="84">
        <v>43482</v>
      </c>
      <c r="E1003" s="85" t="s">
        <v>2427</v>
      </c>
      <c r="F1003" s="85" t="s">
        <v>6</v>
      </c>
      <c r="G1003" s="85">
        <v>1072179</v>
      </c>
      <c r="H1003" s="89"/>
      <c r="I1003" s="285" t="s">
        <v>4116</v>
      </c>
      <c r="J1003" s="89"/>
      <c r="K1003" s="89"/>
      <c r="L1003" s="89"/>
      <c r="M1003" s="89"/>
      <c r="N1003" s="286">
        <v>0</v>
      </c>
      <c r="O1003" s="286">
        <v>147.42000000000002</v>
      </c>
      <c r="P1003" s="89" t="s">
        <v>745</v>
      </c>
    </row>
    <row r="1004" spans="1:16" ht="51">
      <c r="A1004" s="283" t="s">
        <v>567</v>
      </c>
      <c r="B1004" s="89"/>
      <c r="C1004" s="284" t="s">
        <v>617</v>
      </c>
      <c r="D1004" s="84">
        <v>43482</v>
      </c>
      <c r="E1004" s="85" t="s">
        <v>2428</v>
      </c>
      <c r="F1004" s="85" t="s">
        <v>6</v>
      </c>
      <c r="G1004" s="85">
        <v>1072182</v>
      </c>
      <c r="H1004" s="89"/>
      <c r="I1004" s="285" t="s">
        <v>4117</v>
      </c>
      <c r="J1004" s="89"/>
      <c r="K1004" s="89"/>
      <c r="L1004" s="89"/>
      <c r="M1004" s="89"/>
      <c r="N1004" s="286">
        <v>0</v>
      </c>
      <c r="O1004" s="286">
        <v>565.97</v>
      </c>
      <c r="P1004" s="89" t="s">
        <v>745</v>
      </c>
    </row>
    <row r="1005" spans="1:16" ht="51">
      <c r="A1005" s="283" t="s">
        <v>567</v>
      </c>
      <c r="B1005" s="89"/>
      <c r="C1005" s="284" t="s">
        <v>617</v>
      </c>
      <c r="D1005" s="84">
        <v>43482</v>
      </c>
      <c r="E1005" s="85" t="s">
        <v>2429</v>
      </c>
      <c r="F1005" s="85" t="s">
        <v>6</v>
      </c>
      <c r="G1005" s="85">
        <v>1072187</v>
      </c>
      <c r="H1005" s="89"/>
      <c r="I1005" s="285" t="s">
        <v>4118</v>
      </c>
      <c r="J1005" s="89"/>
      <c r="K1005" s="89"/>
      <c r="L1005" s="89"/>
      <c r="M1005" s="89"/>
      <c r="N1005" s="286">
        <v>0</v>
      </c>
      <c r="O1005" s="286">
        <v>227.08</v>
      </c>
      <c r="P1005" s="89" t="s">
        <v>674</v>
      </c>
    </row>
    <row r="1006" spans="1:16" ht="51">
      <c r="A1006" s="283">
        <v>283</v>
      </c>
      <c r="B1006" s="89"/>
      <c r="C1006" s="284" t="s">
        <v>127</v>
      </c>
      <c r="D1006" s="84">
        <v>43482</v>
      </c>
      <c r="E1006" s="85" t="s">
        <v>2430</v>
      </c>
      <c r="F1006" s="85" t="s">
        <v>6</v>
      </c>
      <c r="G1006" s="85">
        <v>1072219</v>
      </c>
      <c r="H1006" s="89"/>
      <c r="I1006" s="285" t="s">
        <v>4119</v>
      </c>
      <c r="J1006" s="89"/>
      <c r="K1006" s="89"/>
      <c r="L1006" s="89"/>
      <c r="M1006" s="89"/>
      <c r="N1006" s="286">
        <v>0</v>
      </c>
      <c r="O1006" s="286">
        <v>53</v>
      </c>
      <c r="P1006" s="89" t="s">
        <v>674</v>
      </c>
    </row>
    <row r="1007" spans="1:16" ht="63.75">
      <c r="A1007" s="283">
        <v>513</v>
      </c>
      <c r="B1007" s="89"/>
      <c r="C1007" s="284" t="s">
        <v>173</v>
      </c>
      <c r="D1007" s="84">
        <v>43482</v>
      </c>
      <c r="E1007" s="85" t="s">
        <v>2431</v>
      </c>
      <c r="F1007" s="85" t="s">
        <v>15</v>
      </c>
      <c r="G1007" s="85">
        <v>942658</v>
      </c>
      <c r="H1007" s="89"/>
      <c r="I1007" s="285" t="s">
        <v>4120</v>
      </c>
      <c r="J1007" s="89"/>
      <c r="K1007" s="89"/>
      <c r="L1007" s="89"/>
      <c r="M1007" s="89"/>
      <c r="N1007" s="286">
        <v>50</v>
      </c>
      <c r="O1007" s="286">
        <v>0</v>
      </c>
      <c r="P1007" s="89" t="s">
        <v>674</v>
      </c>
    </row>
    <row r="1008" spans="1:16" ht="51">
      <c r="A1008" s="283">
        <v>513</v>
      </c>
      <c r="B1008" s="89"/>
      <c r="C1008" s="284" t="s">
        <v>173</v>
      </c>
      <c r="D1008" s="84">
        <v>43482</v>
      </c>
      <c r="E1008" s="85" t="s">
        <v>2432</v>
      </c>
      <c r="F1008" s="85" t="s">
        <v>15</v>
      </c>
      <c r="G1008" s="85">
        <v>942654</v>
      </c>
      <c r="H1008" s="89"/>
      <c r="I1008" s="285" t="s">
        <v>723</v>
      </c>
      <c r="J1008" s="89"/>
      <c r="K1008" s="89"/>
      <c r="L1008" s="89"/>
      <c r="M1008" s="89"/>
      <c r="N1008" s="286">
        <v>50</v>
      </c>
      <c r="O1008" s="286">
        <v>0</v>
      </c>
      <c r="P1008" s="89" t="s">
        <v>674</v>
      </c>
    </row>
    <row r="1009" spans="1:16" ht="51">
      <c r="A1009" s="283">
        <v>117</v>
      </c>
      <c r="B1009" s="89"/>
      <c r="C1009" s="284" t="s">
        <v>64</v>
      </c>
      <c r="D1009" s="84">
        <v>43482</v>
      </c>
      <c r="E1009" s="85" t="s">
        <v>2433</v>
      </c>
      <c r="F1009" s="85" t="s">
        <v>11</v>
      </c>
      <c r="G1009" s="85">
        <v>945133</v>
      </c>
      <c r="H1009" s="89"/>
      <c r="I1009" s="285" t="s">
        <v>4121</v>
      </c>
      <c r="J1009" s="89"/>
      <c r="K1009" s="89"/>
      <c r="L1009" s="89"/>
      <c r="M1009" s="89"/>
      <c r="N1009" s="286">
        <v>50</v>
      </c>
      <c r="O1009" s="286">
        <v>0</v>
      </c>
      <c r="P1009" s="89" t="s">
        <v>674</v>
      </c>
    </row>
    <row r="1010" spans="1:16" ht="51">
      <c r="A1010" s="283">
        <v>119</v>
      </c>
      <c r="B1010" s="89"/>
      <c r="C1010" s="284" t="s">
        <v>65</v>
      </c>
      <c r="D1010" s="84">
        <v>43482</v>
      </c>
      <c r="E1010" s="85" t="s">
        <v>2434</v>
      </c>
      <c r="F1010" s="85" t="s">
        <v>11</v>
      </c>
      <c r="G1010" s="85">
        <v>945131</v>
      </c>
      <c r="H1010" s="89"/>
      <c r="I1010" s="285" t="s">
        <v>4122</v>
      </c>
      <c r="J1010" s="89"/>
      <c r="K1010" s="89"/>
      <c r="L1010" s="89"/>
      <c r="M1010" s="89"/>
      <c r="N1010" s="286">
        <v>50</v>
      </c>
      <c r="O1010" s="286">
        <v>0</v>
      </c>
      <c r="P1010" s="89" t="s">
        <v>674</v>
      </c>
    </row>
    <row r="1011" spans="1:16" ht="51">
      <c r="A1011" s="283" t="s">
        <v>567</v>
      </c>
      <c r="B1011" s="89"/>
      <c r="C1011" s="284" t="s">
        <v>617</v>
      </c>
      <c r="D1011" s="84">
        <v>43483</v>
      </c>
      <c r="E1011" s="85" t="s">
        <v>2435</v>
      </c>
      <c r="F1011" s="85" t="s">
        <v>3</v>
      </c>
      <c r="G1011" s="85">
        <v>1704737</v>
      </c>
      <c r="H1011" s="89"/>
      <c r="I1011" s="285" t="s">
        <v>4123</v>
      </c>
      <c r="J1011" s="89"/>
      <c r="K1011" s="89"/>
      <c r="L1011" s="89"/>
      <c r="M1011" s="89"/>
      <c r="N1011" s="286">
        <v>0</v>
      </c>
      <c r="O1011" s="286">
        <v>204.33</v>
      </c>
      <c r="P1011" s="89" t="s">
        <v>674</v>
      </c>
    </row>
    <row r="1012" spans="1:16" ht="51">
      <c r="A1012" s="283">
        <v>20</v>
      </c>
      <c r="B1012" s="89"/>
      <c r="C1012" s="284" t="s">
        <v>46</v>
      </c>
      <c r="D1012" s="84">
        <v>43483</v>
      </c>
      <c r="E1012" s="85" t="s">
        <v>2436</v>
      </c>
      <c r="F1012" s="85" t="s">
        <v>3</v>
      </c>
      <c r="G1012" s="85">
        <v>1704719</v>
      </c>
      <c r="H1012" s="89"/>
      <c r="I1012" s="285" t="s">
        <v>4124</v>
      </c>
      <c r="J1012" s="89"/>
      <c r="K1012" s="89"/>
      <c r="L1012" s="89"/>
      <c r="M1012" s="89"/>
      <c r="N1012" s="286">
        <v>0</v>
      </c>
      <c r="O1012" s="286">
        <v>641.33000000000004</v>
      </c>
      <c r="P1012" s="89" t="s">
        <v>674</v>
      </c>
    </row>
    <row r="1013" spans="1:16" ht="63.75">
      <c r="A1013" s="283" t="s">
        <v>567</v>
      </c>
      <c r="B1013" s="89"/>
      <c r="C1013" s="284" t="s">
        <v>617</v>
      </c>
      <c r="D1013" s="84">
        <v>43483</v>
      </c>
      <c r="E1013" s="85" t="s">
        <v>2437</v>
      </c>
      <c r="F1013" s="85" t="s">
        <v>3</v>
      </c>
      <c r="G1013" s="85">
        <v>1704702</v>
      </c>
      <c r="H1013" s="89"/>
      <c r="I1013" s="285" t="s">
        <v>4125</v>
      </c>
      <c r="J1013" s="89"/>
      <c r="K1013" s="89"/>
      <c r="L1013" s="89"/>
      <c r="M1013" s="89"/>
      <c r="N1013" s="286">
        <v>0</v>
      </c>
      <c r="O1013" s="286">
        <v>35.230000000000004</v>
      </c>
      <c r="P1013" s="89" t="s">
        <v>674</v>
      </c>
    </row>
    <row r="1014" spans="1:16" ht="63.75">
      <c r="A1014" s="283" t="s">
        <v>567</v>
      </c>
      <c r="B1014" s="89"/>
      <c r="C1014" s="284" t="s">
        <v>617</v>
      </c>
      <c r="D1014" s="84">
        <v>43483</v>
      </c>
      <c r="E1014" s="85" t="s">
        <v>2438</v>
      </c>
      <c r="F1014" s="85" t="s">
        <v>3</v>
      </c>
      <c r="G1014" s="85">
        <v>1704701</v>
      </c>
      <c r="H1014" s="89"/>
      <c r="I1014" s="285" t="s">
        <v>4126</v>
      </c>
      <c r="J1014" s="89"/>
      <c r="K1014" s="89"/>
      <c r="L1014" s="89"/>
      <c r="M1014" s="89"/>
      <c r="N1014" s="286">
        <v>0</v>
      </c>
      <c r="O1014" s="286">
        <v>263.97000000000003</v>
      </c>
      <c r="P1014" s="89" t="s">
        <v>674</v>
      </c>
    </row>
    <row r="1015" spans="1:16" ht="51">
      <c r="A1015" s="283">
        <v>41</v>
      </c>
      <c r="B1015" s="89"/>
      <c r="C1015" s="284" t="s">
        <v>49</v>
      </c>
      <c r="D1015" s="84">
        <v>43483</v>
      </c>
      <c r="E1015" s="85" t="s">
        <v>2439</v>
      </c>
      <c r="F1015" s="85" t="s">
        <v>3</v>
      </c>
      <c r="G1015" s="85">
        <v>1704673</v>
      </c>
      <c r="H1015" s="89"/>
      <c r="I1015" s="285" t="s">
        <v>4127</v>
      </c>
      <c r="J1015" s="89"/>
      <c r="K1015" s="89"/>
      <c r="L1015" s="89"/>
      <c r="M1015" s="89"/>
      <c r="N1015" s="286">
        <v>0</v>
      </c>
      <c r="O1015" s="286">
        <v>546</v>
      </c>
      <c r="P1015" s="89" t="s">
        <v>674</v>
      </c>
    </row>
    <row r="1016" spans="1:16" ht="51">
      <c r="A1016" s="283">
        <v>133</v>
      </c>
      <c r="B1016" s="89"/>
      <c r="C1016" s="284" t="s">
        <v>71</v>
      </c>
      <c r="D1016" s="84">
        <v>43483</v>
      </c>
      <c r="E1016" s="85" t="s">
        <v>2440</v>
      </c>
      <c r="F1016" s="85" t="s">
        <v>3</v>
      </c>
      <c r="G1016" s="85">
        <v>1704660</v>
      </c>
      <c r="H1016" s="89"/>
      <c r="I1016" s="285" t="s">
        <v>4128</v>
      </c>
      <c r="J1016" s="89"/>
      <c r="K1016" s="89"/>
      <c r="L1016" s="89"/>
      <c r="M1016" s="89"/>
      <c r="N1016" s="286">
        <v>0</v>
      </c>
      <c r="O1016" s="286">
        <v>12520</v>
      </c>
      <c r="P1016" s="89" t="s">
        <v>674</v>
      </c>
    </row>
    <row r="1017" spans="1:16" ht="63.75">
      <c r="A1017" s="283" t="s">
        <v>567</v>
      </c>
      <c r="B1017" s="89"/>
      <c r="C1017" s="284" t="s">
        <v>617</v>
      </c>
      <c r="D1017" s="84">
        <v>43483</v>
      </c>
      <c r="E1017" s="85" t="s">
        <v>2441</v>
      </c>
      <c r="F1017" s="85" t="s">
        <v>3</v>
      </c>
      <c r="G1017" s="85">
        <v>1704631</v>
      </c>
      <c r="H1017" s="89"/>
      <c r="I1017" s="285" t="s">
        <v>4129</v>
      </c>
      <c r="J1017" s="89"/>
      <c r="K1017" s="89"/>
      <c r="L1017" s="89"/>
      <c r="M1017" s="89"/>
      <c r="N1017" s="286">
        <v>0</v>
      </c>
      <c r="O1017" s="286">
        <v>108.10000000000001</v>
      </c>
      <c r="P1017" s="89" t="s">
        <v>674</v>
      </c>
    </row>
    <row r="1018" spans="1:16" ht="63.75">
      <c r="A1018" s="283" t="s">
        <v>567</v>
      </c>
      <c r="B1018" s="89"/>
      <c r="C1018" s="284" t="s">
        <v>617</v>
      </c>
      <c r="D1018" s="84">
        <v>43483</v>
      </c>
      <c r="E1018" s="85" t="s">
        <v>2442</v>
      </c>
      <c r="F1018" s="85" t="s">
        <v>3</v>
      </c>
      <c r="G1018" s="85">
        <v>1704629</v>
      </c>
      <c r="H1018" s="89"/>
      <c r="I1018" s="285" t="s">
        <v>750</v>
      </c>
      <c r="J1018" s="89"/>
      <c r="K1018" s="89"/>
      <c r="L1018" s="89"/>
      <c r="M1018" s="89"/>
      <c r="N1018" s="286">
        <v>0</v>
      </c>
      <c r="O1018" s="286">
        <v>1000</v>
      </c>
      <c r="P1018" s="89" t="s">
        <v>674</v>
      </c>
    </row>
    <row r="1019" spans="1:16" ht="51">
      <c r="A1019" s="283">
        <v>47</v>
      </c>
      <c r="B1019" s="89"/>
      <c r="C1019" s="284" t="s">
        <v>51</v>
      </c>
      <c r="D1019" s="84">
        <v>43483</v>
      </c>
      <c r="E1019" s="85" t="s">
        <v>2443</v>
      </c>
      <c r="F1019" s="85" t="s">
        <v>3</v>
      </c>
      <c r="G1019" s="85">
        <v>1704625</v>
      </c>
      <c r="H1019" s="89"/>
      <c r="I1019" s="285" t="s">
        <v>4130</v>
      </c>
      <c r="J1019" s="89"/>
      <c r="K1019" s="89"/>
      <c r="L1019" s="89"/>
      <c r="M1019" s="89"/>
      <c r="N1019" s="286">
        <v>0</v>
      </c>
      <c r="O1019" s="286">
        <v>100</v>
      </c>
      <c r="P1019" s="89" t="s">
        <v>674</v>
      </c>
    </row>
    <row r="1020" spans="1:16" ht="51">
      <c r="A1020" s="283" t="s">
        <v>567</v>
      </c>
      <c r="B1020" s="89"/>
      <c r="C1020" s="284" t="s">
        <v>617</v>
      </c>
      <c r="D1020" s="84">
        <v>43483</v>
      </c>
      <c r="E1020" s="85" t="s">
        <v>2444</v>
      </c>
      <c r="F1020" s="85" t="s">
        <v>3</v>
      </c>
      <c r="G1020" s="85">
        <v>1704612</v>
      </c>
      <c r="H1020" s="89"/>
      <c r="I1020" s="285" t="s">
        <v>4131</v>
      </c>
      <c r="J1020" s="89"/>
      <c r="K1020" s="89"/>
      <c r="L1020" s="89"/>
      <c r="M1020" s="89"/>
      <c r="N1020" s="286">
        <v>0</v>
      </c>
      <c r="O1020" s="286">
        <v>254.1</v>
      </c>
      <c r="P1020" s="89" t="s">
        <v>674</v>
      </c>
    </row>
    <row r="1021" spans="1:16" ht="51">
      <c r="A1021" s="283" t="s">
        <v>567</v>
      </c>
      <c r="B1021" s="89"/>
      <c r="C1021" s="284" t="s">
        <v>617</v>
      </c>
      <c r="D1021" s="84">
        <v>43483</v>
      </c>
      <c r="E1021" s="85" t="s">
        <v>2445</v>
      </c>
      <c r="F1021" s="85" t="s">
        <v>3</v>
      </c>
      <c r="G1021" s="85">
        <v>1704610</v>
      </c>
      <c r="H1021" s="89"/>
      <c r="I1021" s="285" t="s">
        <v>4131</v>
      </c>
      <c r="J1021" s="89"/>
      <c r="K1021" s="89"/>
      <c r="L1021" s="89"/>
      <c r="M1021" s="89"/>
      <c r="N1021" s="286">
        <v>0</v>
      </c>
      <c r="O1021" s="286">
        <v>275.87</v>
      </c>
      <c r="P1021" s="89" t="s">
        <v>674</v>
      </c>
    </row>
    <row r="1022" spans="1:16" ht="51">
      <c r="A1022" s="283" t="s">
        <v>567</v>
      </c>
      <c r="B1022" s="89"/>
      <c r="C1022" s="284" t="s">
        <v>617</v>
      </c>
      <c r="D1022" s="84">
        <v>43483</v>
      </c>
      <c r="E1022" s="85" t="s">
        <v>2446</v>
      </c>
      <c r="F1022" s="85" t="s">
        <v>3</v>
      </c>
      <c r="G1022" s="85">
        <v>1704607</v>
      </c>
      <c r="H1022" s="89"/>
      <c r="I1022" s="285" t="s">
        <v>4132</v>
      </c>
      <c r="J1022" s="89"/>
      <c r="K1022" s="89"/>
      <c r="L1022" s="89"/>
      <c r="M1022" s="89"/>
      <c r="N1022" s="286">
        <v>0</v>
      </c>
      <c r="O1022" s="286">
        <v>3310.4300000000003</v>
      </c>
      <c r="P1022" s="89" t="s">
        <v>674</v>
      </c>
    </row>
    <row r="1023" spans="1:16" ht="51">
      <c r="A1023" s="283" t="s">
        <v>567</v>
      </c>
      <c r="B1023" s="89"/>
      <c r="C1023" s="284" t="s">
        <v>617</v>
      </c>
      <c r="D1023" s="84">
        <v>43483</v>
      </c>
      <c r="E1023" s="85" t="s">
        <v>2447</v>
      </c>
      <c r="F1023" s="85" t="s">
        <v>3</v>
      </c>
      <c r="G1023" s="85">
        <v>1704604</v>
      </c>
      <c r="H1023" s="89"/>
      <c r="I1023" s="285" t="s">
        <v>4133</v>
      </c>
      <c r="J1023" s="89"/>
      <c r="K1023" s="89"/>
      <c r="L1023" s="89"/>
      <c r="M1023" s="89"/>
      <c r="N1023" s="286">
        <v>0</v>
      </c>
      <c r="O1023" s="286">
        <v>414.24</v>
      </c>
      <c r="P1023" s="89" t="s">
        <v>674</v>
      </c>
    </row>
    <row r="1024" spans="1:16" ht="51">
      <c r="A1024" s="283">
        <v>132</v>
      </c>
      <c r="B1024" s="89"/>
      <c r="C1024" s="284" t="s">
        <v>70</v>
      </c>
      <c r="D1024" s="84">
        <v>43483</v>
      </c>
      <c r="E1024" s="85" t="s">
        <v>2448</v>
      </c>
      <c r="F1024" s="85" t="s">
        <v>3</v>
      </c>
      <c r="G1024" s="85">
        <v>1704590</v>
      </c>
      <c r="H1024" s="89"/>
      <c r="I1024" s="285" t="s">
        <v>4134</v>
      </c>
      <c r="J1024" s="89"/>
      <c r="K1024" s="89"/>
      <c r="L1024" s="89"/>
      <c r="M1024" s="89"/>
      <c r="N1024" s="286">
        <v>0</v>
      </c>
      <c r="O1024" s="286">
        <v>23</v>
      </c>
      <c r="P1024" s="89" t="s">
        <v>674</v>
      </c>
    </row>
    <row r="1025" spans="1:16" ht="38.25">
      <c r="A1025" s="283">
        <v>46</v>
      </c>
      <c r="B1025" s="89"/>
      <c r="C1025" s="284" t="s">
        <v>50</v>
      </c>
      <c r="D1025" s="84">
        <v>43483</v>
      </c>
      <c r="E1025" s="85" t="s">
        <v>2449</v>
      </c>
      <c r="F1025" s="85" t="s">
        <v>3</v>
      </c>
      <c r="G1025" s="85">
        <v>1704587</v>
      </c>
      <c r="H1025" s="89"/>
      <c r="I1025" s="285" t="s">
        <v>4135</v>
      </c>
      <c r="J1025" s="89"/>
      <c r="K1025" s="89"/>
      <c r="L1025" s="89"/>
      <c r="M1025" s="89"/>
      <c r="N1025" s="286">
        <v>0</v>
      </c>
      <c r="O1025" s="286">
        <v>752</v>
      </c>
      <c r="P1025" s="89" t="s">
        <v>674</v>
      </c>
    </row>
    <row r="1026" spans="1:16" ht="38.25">
      <c r="A1026" s="283">
        <v>46</v>
      </c>
      <c r="B1026" s="89"/>
      <c r="C1026" s="284" t="s">
        <v>50</v>
      </c>
      <c r="D1026" s="84">
        <v>43483</v>
      </c>
      <c r="E1026" s="85" t="s">
        <v>2450</v>
      </c>
      <c r="F1026" s="85" t="s">
        <v>3</v>
      </c>
      <c r="G1026" s="85">
        <v>1704584</v>
      </c>
      <c r="H1026" s="89"/>
      <c r="I1026" s="285" t="s">
        <v>4135</v>
      </c>
      <c r="J1026" s="89"/>
      <c r="K1026" s="89"/>
      <c r="L1026" s="89"/>
      <c r="M1026" s="89"/>
      <c r="N1026" s="286">
        <v>0</v>
      </c>
      <c r="O1026" s="286">
        <v>10323.58</v>
      </c>
      <c r="P1026" s="89" t="s">
        <v>674</v>
      </c>
    </row>
    <row r="1027" spans="1:16" ht="38.25">
      <c r="A1027" s="283">
        <v>46</v>
      </c>
      <c r="B1027" s="89"/>
      <c r="C1027" s="284" t="s">
        <v>50</v>
      </c>
      <c r="D1027" s="84">
        <v>43483</v>
      </c>
      <c r="E1027" s="85" t="s">
        <v>2451</v>
      </c>
      <c r="F1027" s="85" t="s">
        <v>3</v>
      </c>
      <c r="G1027" s="85">
        <v>1704583</v>
      </c>
      <c r="H1027" s="89"/>
      <c r="I1027" s="285" t="s">
        <v>4135</v>
      </c>
      <c r="J1027" s="89"/>
      <c r="K1027" s="89"/>
      <c r="L1027" s="89"/>
      <c r="M1027" s="89"/>
      <c r="N1027" s="286">
        <v>0</v>
      </c>
      <c r="O1027" s="286">
        <v>111.3</v>
      </c>
      <c r="P1027" s="89" t="s">
        <v>674</v>
      </c>
    </row>
    <row r="1028" spans="1:16" ht="51">
      <c r="A1028" s="283">
        <v>41</v>
      </c>
      <c r="B1028" s="89"/>
      <c r="C1028" s="284" t="s">
        <v>49</v>
      </c>
      <c r="D1028" s="84">
        <v>43483</v>
      </c>
      <c r="E1028" s="85" t="s">
        <v>2452</v>
      </c>
      <c r="F1028" s="85" t="s">
        <v>3</v>
      </c>
      <c r="G1028" s="85">
        <v>1704846</v>
      </c>
      <c r="H1028" s="89"/>
      <c r="I1028" s="285" t="s">
        <v>4136</v>
      </c>
      <c r="J1028" s="89"/>
      <c r="K1028" s="89"/>
      <c r="L1028" s="89"/>
      <c r="M1028" s="89"/>
      <c r="N1028" s="286">
        <v>0</v>
      </c>
      <c r="O1028" s="286">
        <v>255</v>
      </c>
      <c r="P1028" s="89" t="s">
        <v>674</v>
      </c>
    </row>
    <row r="1029" spans="1:16" ht="51">
      <c r="A1029" s="283">
        <v>41</v>
      </c>
      <c r="B1029" s="89"/>
      <c r="C1029" s="284" t="s">
        <v>49</v>
      </c>
      <c r="D1029" s="84">
        <v>43483</v>
      </c>
      <c r="E1029" s="85" t="s">
        <v>2453</v>
      </c>
      <c r="F1029" s="85" t="s">
        <v>3</v>
      </c>
      <c r="G1029" s="85">
        <v>1704843</v>
      </c>
      <c r="H1029" s="89"/>
      <c r="I1029" s="285" t="s">
        <v>4137</v>
      </c>
      <c r="J1029" s="89"/>
      <c r="K1029" s="89"/>
      <c r="L1029" s="89"/>
      <c r="M1029" s="89"/>
      <c r="N1029" s="286">
        <v>0</v>
      </c>
      <c r="O1029" s="286">
        <v>229</v>
      </c>
      <c r="P1029" s="89" t="s">
        <v>674</v>
      </c>
    </row>
    <row r="1030" spans="1:16" ht="51">
      <c r="A1030" s="283">
        <v>41</v>
      </c>
      <c r="B1030" s="89"/>
      <c r="C1030" s="284" t="s">
        <v>49</v>
      </c>
      <c r="D1030" s="84">
        <v>43483</v>
      </c>
      <c r="E1030" s="85" t="s">
        <v>2454</v>
      </c>
      <c r="F1030" s="85" t="s">
        <v>3</v>
      </c>
      <c r="G1030" s="85">
        <v>1704841</v>
      </c>
      <c r="H1030" s="89"/>
      <c r="I1030" s="285" t="s">
        <v>4138</v>
      </c>
      <c r="J1030" s="89"/>
      <c r="K1030" s="89"/>
      <c r="L1030" s="89"/>
      <c r="M1030" s="89"/>
      <c r="N1030" s="286">
        <v>0</v>
      </c>
      <c r="O1030" s="286">
        <v>904</v>
      </c>
      <c r="P1030" s="89" t="s">
        <v>674</v>
      </c>
    </row>
    <row r="1031" spans="1:16" ht="51">
      <c r="A1031" s="283">
        <v>16</v>
      </c>
      <c r="B1031" s="89"/>
      <c r="C1031" s="284" t="s">
        <v>45</v>
      </c>
      <c r="D1031" s="84">
        <v>43483</v>
      </c>
      <c r="E1031" s="85" t="s">
        <v>2455</v>
      </c>
      <c r="F1031" s="85" t="s">
        <v>3</v>
      </c>
      <c r="G1031" s="85">
        <v>1704840</v>
      </c>
      <c r="H1031" s="89"/>
      <c r="I1031" s="285" t="s">
        <v>4139</v>
      </c>
      <c r="J1031" s="89"/>
      <c r="K1031" s="89"/>
      <c r="L1031" s="89"/>
      <c r="M1031" s="89"/>
      <c r="N1031" s="286">
        <v>0</v>
      </c>
      <c r="O1031" s="286">
        <v>7650</v>
      </c>
      <c r="P1031" s="89" t="s">
        <v>674</v>
      </c>
    </row>
    <row r="1032" spans="1:16" ht="51">
      <c r="A1032" s="283">
        <v>132</v>
      </c>
      <c r="B1032" s="89"/>
      <c r="C1032" s="284" t="s">
        <v>70</v>
      </c>
      <c r="D1032" s="84">
        <v>43483</v>
      </c>
      <c r="E1032" s="85" t="s">
        <v>2456</v>
      </c>
      <c r="F1032" s="85" t="s">
        <v>3</v>
      </c>
      <c r="G1032" s="85">
        <v>1704838</v>
      </c>
      <c r="H1032" s="89"/>
      <c r="I1032" s="285" t="s">
        <v>4140</v>
      </c>
      <c r="J1032" s="89"/>
      <c r="K1032" s="89"/>
      <c r="L1032" s="89"/>
      <c r="M1032" s="89"/>
      <c r="N1032" s="286">
        <v>0</v>
      </c>
      <c r="O1032" s="286">
        <v>1496</v>
      </c>
      <c r="P1032" s="89" t="s">
        <v>674</v>
      </c>
    </row>
    <row r="1033" spans="1:16" ht="51">
      <c r="A1033" s="283">
        <v>132</v>
      </c>
      <c r="B1033" s="89"/>
      <c r="C1033" s="284" t="s">
        <v>70</v>
      </c>
      <c r="D1033" s="84">
        <v>43483</v>
      </c>
      <c r="E1033" s="85" t="s">
        <v>2457</v>
      </c>
      <c r="F1033" s="85" t="s">
        <v>3</v>
      </c>
      <c r="G1033" s="85">
        <v>1704837</v>
      </c>
      <c r="H1033" s="89"/>
      <c r="I1033" s="285" t="s">
        <v>4141</v>
      </c>
      <c r="J1033" s="89"/>
      <c r="K1033" s="89"/>
      <c r="L1033" s="89"/>
      <c r="M1033" s="89"/>
      <c r="N1033" s="286">
        <v>0</v>
      </c>
      <c r="O1033" s="286">
        <v>1990</v>
      </c>
      <c r="P1033" s="89" t="s">
        <v>674</v>
      </c>
    </row>
    <row r="1034" spans="1:16" ht="51">
      <c r="A1034" s="283">
        <v>41</v>
      </c>
      <c r="B1034" s="89"/>
      <c r="C1034" s="284" t="s">
        <v>49</v>
      </c>
      <c r="D1034" s="84">
        <v>43483</v>
      </c>
      <c r="E1034" s="85" t="s">
        <v>2458</v>
      </c>
      <c r="F1034" s="85" t="s">
        <v>3</v>
      </c>
      <c r="G1034" s="85">
        <v>1704790</v>
      </c>
      <c r="H1034" s="89"/>
      <c r="I1034" s="285" t="s">
        <v>4142</v>
      </c>
      <c r="J1034" s="89"/>
      <c r="K1034" s="89"/>
      <c r="L1034" s="89"/>
      <c r="M1034" s="89"/>
      <c r="N1034" s="286">
        <v>0</v>
      </c>
      <c r="O1034" s="286">
        <v>2000</v>
      </c>
      <c r="P1034" s="89" t="s">
        <v>674</v>
      </c>
    </row>
    <row r="1035" spans="1:16" ht="51">
      <c r="A1035" s="283">
        <v>591</v>
      </c>
      <c r="B1035" s="89"/>
      <c r="C1035" s="284" t="s">
        <v>1387</v>
      </c>
      <c r="D1035" s="84">
        <v>43483</v>
      </c>
      <c r="E1035" s="85" t="s">
        <v>2459</v>
      </c>
      <c r="F1035" s="85" t="s">
        <v>3</v>
      </c>
      <c r="G1035" s="85">
        <v>1704777</v>
      </c>
      <c r="H1035" s="89"/>
      <c r="I1035" s="285" t="s">
        <v>4143</v>
      </c>
      <c r="J1035" s="89"/>
      <c r="K1035" s="89"/>
      <c r="L1035" s="89"/>
      <c r="M1035" s="89"/>
      <c r="N1035" s="286">
        <v>0</v>
      </c>
      <c r="O1035" s="286">
        <v>1618.21</v>
      </c>
      <c r="P1035" s="89" t="s">
        <v>674</v>
      </c>
    </row>
    <row r="1036" spans="1:16" ht="51">
      <c r="A1036" s="283">
        <v>591</v>
      </c>
      <c r="B1036" s="89"/>
      <c r="C1036" s="284" t="s">
        <v>1387</v>
      </c>
      <c r="D1036" s="84">
        <v>43483</v>
      </c>
      <c r="E1036" s="85" t="s">
        <v>2460</v>
      </c>
      <c r="F1036" s="85" t="s">
        <v>3</v>
      </c>
      <c r="G1036" s="85">
        <v>1704772</v>
      </c>
      <c r="H1036" s="89"/>
      <c r="I1036" s="285" t="s">
        <v>4144</v>
      </c>
      <c r="J1036" s="89"/>
      <c r="K1036" s="89"/>
      <c r="L1036" s="89"/>
      <c r="M1036" s="89"/>
      <c r="N1036" s="286">
        <v>0</v>
      </c>
      <c r="O1036" s="286">
        <v>70.2</v>
      </c>
      <c r="P1036" s="89" t="s">
        <v>674</v>
      </c>
    </row>
    <row r="1037" spans="1:16" ht="51">
      <c r="A1037" s="283">
        <v>591</v>
      </c>
      <c r="B1037" s="89"/>
      <c r="C1037" s="284" t="s">
        <v>1387</v>
      </c>
      <c r="D1037" s="84">
        <v>43483</v>
      </c>
      <c r="E1037" s="85" t="s">
        <v>2461</v>
      </c>
      <c r="F1037" s="85" t="s">
        <v>3</v>
      </c>
      <c r="G1037" s="85">
        <v>1704768</v>
      </c>
      <c r="H1037" s="89"/>
      <c r="I1037" s="285" t="s">
        <v>4145</v>
      </c>
      <c r="J1037" s="89"/>
      <c r="K1037" s="89"/>
      <c r="L1037" s="89"/>
      <c r="M1037" s="89"/>
      <c r="N1037" s="286">
        <v>0</v>
      </c>
      <c r="O1037" s="286">
        <v>149.80000000000001</v>
      </c>
      <c r="P1037" s="89" t="s">
        <v>674</v>
      </c>
    </row>
    <row r="1038" spans="1:16" ht="51">
      <c r="A1038" s="283">
        <v>591</v>
      </c>
      <c r="B1038" s="89"/>
      <c r="C1038" s="284" t="s">
        <v>1387</v>
      </c>
      <c r="D1038" s="84">
        <v>43483</v>
      </c>
      <c r="E1038" s="85" t="s">
        <v>2462</v>
      </c>
      <c r="F1038" s="85" t="s">
        <v>3</v>
      </c>
      <c r="G1038" s="85">
        <v>1704766</v>
      </c>
      <c r="H1038" s="89"/>
      <c r="I1038" s="285" t="s">
        <v>4146</v>
      </c>
      <c r="J1038" s="89"/>
      <c r="K1038" s="89"/>
      <c r="L1038" s="89"/>
      <c r="M1038" s="89"/>
      <c r="N1038" s="286">
        <v>0</v>
      </c>
      <c r="O1038" s="286">
        <v>369.2</v>
      </c>
      <c r="P1038" s="89" t="s">
        <v>674</v>
      </c>
    </row>
    <row r="1039" spans="1:16" ht="51">
      <c r="A1039" s="283">
        <v>591</v>
      </c>
      <c r="B1039" s="89"/>
      <c r="C1039" s="284" t="s">
        <v>1387</v>
      </c>
      <c r="D1039" s="84">
        <v>43483</v>
      </c>
      <c r="E1039" s="85" t="s">
        <v>2463</v>
      </c>
      <c r="F1039" s="85" t="s">
        <v>3</v>
      </c>
      <c r="G1039" s="85">
        <v>1704764</v>
      </c>
      <c r="H1039" s="89"/>
      <c r="I1039" s="285" t="s">
        <v>4147</v>
      </c>
      <c r="J1039" s="89"/>
      <c r="K1039" s="89"/>
      <c r="L1039" s="89"/>
      <c r="M1039" s="89"/>
      <c r="N1039" s="286">
        <v>0</v>
      </c>
      <c r="O1039" s="286">
        <v>167.87</v>
      </c>
      <c r="P1039" s="89" t="s">
        <v>674</v>
      </c>
    </row>
    <row r="1040" spans="1:16" ht="51">
      <c r="A1040" s="283">
        <v>591</v>
      </c>
      <c r="B1040" s="89"/>
      <c r="C1040" s="284" t="s">
        <v>1387</v>
      </c>
      <c r="D1040" s="84">
        <v>43483</v>
      </c>
      <c r="E1040" s="85" t="s">
        <v>2464</v>
      </c>
      <c r="F1040" s="85" t="s">
        <v>3</v>
      </c>
      <c r="G1040" s="85">
        <v>1704762</v>
      </c>
      <c r="H1040" s="89"/>
      <c r="I1040" s="285" t="s">
        <v>4148</v>
      </c>
      <c r="J1040" s="89"/>
      <c r="K1040" s="89"/>
      <c r="L1040" s="89"/>
      <c r="M1040" s="89"/>
      <c r="N1040" s="286">
        <v>0</v>
      </c>
      <c r="O1040" s="286">
        <v>56.9</v>
      </c>
      <c r="P1040" s="89" t="s">
        <v>674</v>
      </c>
    </row>
    <row r="1041" spans="1:16" ht="51">
      <c r="A1041" s="283">
        <v>591</v>
      </c>
      <c r="B1041" s="89"/>
      <c r="C1041" s="284" t="s">
        <v>1387</v>
      </c>
      <c r="D1041" s="84">
        <v>43483</v>
      </c>
      <c r="E1041" s="85" t="s">
        <v>2465</v>
      </c>
      <c r="F1041" s="85" t="s">
        <v>3</v>
      </c>
      <c r="G1041" s="85">
        <v>1704761</v>
      </c>
      <c r="H1041" s="89"/>
      <c r="I1041" s="285" t="s">
        <v>4149</v>
      </c>
      <c r="J1041" s="89"/>
      <c r="K1041" s="89"/>
      <c r="L1041" s="89"/>
      <c r="M1041" s="89"/>
      <c r="N1041" s="286">
        <v>0</v>
      </c>
      <c r="O1041" s="286">
        <v>43.4</v>
      </c>
      <c r="P1041" s="89" t="s">
        <v>674</v>
      </c>
    </row>
    <row r="1042" spans="1:16" ht="51">
      <c r="A1042" s="283">
        <v>590</v>
      </c>
      <c r="B1042" s="89"/>
      <c r="C1042" s="284" t="s">
        <v>613</v>
      </c>
      <c r="D1042" s="84">
        <v>43483</v>
      </c>
      <c r="E1042" s="85" t="s">
        <v>2466</v>
      </c>
      <c r="F1042" s="85" t="s">
        <v>3</v>
      </c>
      <c r="G1042" s="85">
        <v>1704758</v>
      </c>
      <c r="H1042" s="89"/>
      <c r="I1042" s="285" t="s">
        <v>4150</v>
      </c>
      <c r="J1042" s="89"/>
      <c r="K1042" s="89"/>
      <c r="L1042" s="89"/>
      <c r="M1042" s="89"/>
      <c r="N1042" s="286">
        <v>0</v>
      </c>
      <c r="O1042" s="286">
        <v>6947.55</v>
      </c>
      <c r="P1042" s="89" t="s">
        <v>674</v>
      </c>
    </row>
    <row r="1043" spans="1:16" ht="51">
      <c r="A1043" s="283">
        <v>25</v>
      </c>
      <c r="B1043" s="89"/>
      <c r="C1043" s="284" t="s">
        <v>47</v>
      </c>
      <c r="D1043" s="84">
        <v>43483</v>
      </c>
      <c r="E1043" s="85" t="s">
        <v>2467</v>
      </c>
      <c r="F1043" s="85" t="s">
        <v>3</v>
      </c>
      <c r="G1043" s="85">
        <v>1704749</v>
      </c>
      <c r="H1043" s="89"/>
      <c r="I1043" s="285" t="s">
        <v>4151</v>
      </c>
      <c r="J1043" s="89"/>
      <c r="K1043" s="89"/>
      <c r="L1043" s="89"/>
      <c r="M1043" s="89"/>
      <c r="N1043" s="286">
        <v>0</v>
      </c>
      <c r="O1043" s="286">
        <v>1441</v>
      </c>
      <c r="P1043" s="89" t="s">
        <v>674</v>
      </c>
    </row>
    <row r="1044" spans="1:16" ht="51">
      <c r="A1044" s="283">
        <v>47</v>
      </c>
      <c r="B1044" s="89"/>
      <c r="C1044" s="284" t="s">
        <v>51</v>
      </c>
      <c r="D1044" s="84">
        <v>43483</v>
      </c>
      <c r="E1044" s="85" t="s">
        <v>2468</v>
      </c>
      <c r="F1044" s="85" t="s">
        <v>3</v>
      </c>
      <c r="G1044" s="85">
        <v>1704744</v>
      </c>
      <c r="H1044" s="89"/>
      <c r="I1044" s="285" t="s">
        <v>4152</v>
      </c>
      <c r="J1044" s="89"/>
      <c r="K1044" s="89"/>
      <c r="L1044" s="89"/>
      <c r="M1044" s="89"/>
      <c r="N1044" s="286">
        <v>0</v>
      </c>
      <c r="O1044" s="286">
        <v>357</v>
      </c>
      <c r="P1044" s="89" t="s">
        <v>674</v>
      </c>
    </row>
    <row r="1045" spans="1:16" ht="51">
      <c r="A1045" s="283">
        <v>47</v>
      </c>
      <c r="B1045" s="89"/>
      <c r="C1045" s="284" t="s">
        <v>51</v>
      </c>
      <c r="D1045" s="84">
        <v>43483</v>
      </c>
      <c r="E1045" s="85" t="s">
        <v>2469</v>
      </c>
      <c r="F1045" s="85" t="s">
        <v>3</v>
      </c>
      <c r="G1045" s="85">
        <v>1704743</v>
      </c>
      <c r="H1045" s="89"/>
      <c r="I1045" s="285" t="s">
        <v>4153</v>
      </c>
      <c r="J1045" s="89"/>
      <c r="K1045" s="89"/>
      <c r="L1045" s="89"/>
      <c r="M1045" s="89"/>
      <c r="N1045" s="286">
        <v>0</v>
      </c>
      <c r="O1045" s="286">
        <v>1000</v>
      </c>
      <c r="P1045" s="89" t="s">
        <v>674</v>
      </c>
    </row>
    <row r="1046" spans="1:16" ht="63.75">
      <c r="A1046" s="283">
        <v>597</v>
      </c>
      <c r="B1046" s="89"/>
      <c r="C1046" s="284" t="s">
        <v>738</v>
      </c>
      <c r="D1046" s="84">
        <v>43483</v>
      </c>
      <c r="E1046" s="85" t="s">
        <v>2470</v>
      </c>
      <c r="F1046" s="85" t="s">
        <v>3</v>
      </c>
      <c r="G1046" s="85">
        <v>1704741</v>
      </c>
      <c r="H1046" s="89"/>
      <c r="I1046" s="285" t="s">
        <v>4154</v>
      </c>
      <c r="J1046" s="89"/>
      <c r="K1046" s="89"/>
      <c r="L1046" s="89"/>
      <c r="M1046" s="89"/>
      <c r="N1046" s="286">
        <v>0</v>
      </c>
      <c r="O1046" s="286">
        <v>46129.56</v>
      </c>
      <c r="P1046" s="89" t="s">
        <v>674</v>
      </c>
    </row>
    <row r="1047" spans="1:16" ht="63.75">
      <c r="A1047" s="283">
        <v>599</v>
      </c>
      <c r="B1047" s="89"/>
      <c r="C1047" s="284" t="s">
        <v>1389</v>
      </c>
      <c r="D1047" s="84">
        <v>43483</v>
      </c>
      <c r="E1047" s="85" t="s">
        <v>2471</v>
      </c>
      <c r="F1047" s="85" t="s">
        <v>3</v>
      </c>
      <c r="G1047" s="85">
        <v>1704498</v>
      </c>
      <c r="H1047" s="89"/>
      <c r="I1047" s="285" t="s">
        <v>4155</v>
      </c>
      <c r="J1047" s="89"/>
      <c r="K1047" s="89"/>
      <c r="L1047" s="89"/>
      <c r="M1047" s="89"/>
      <c r="N1047" s="286">
        <v>0</v>
      </c>
      <c r="O1047" s="286">
        <v>15.66</v>
      </c>
      <c r="P1047" s="89" t="s">
        <v>674</v>
      </c>
    </row>
    <row r="1048" spans="1:16" ht="38.25">
      <c r="A1048" s="283">
        <v>526</v>
      </c>
      <c r="B1048" s="89"/>
      <c r="C1048" s="284" t="s">
        <v>612</v>
      </c>
      <c r="D1048" s="84">
        <v>43483</v>
      </c>
      <c r="E1048" s="85" t="s">
        <v>2472</v>
      </c>
      <c r="F1048" s="85" t="s">
        <v>3</v>
      </c>
      <c r="G1048" s="85">
        <v>1704482</v>
      </c>
      <c r="H1048" s="89"/>
      <c r="I1048" s="285" t="s">
        <v>4156</v>
      </c>
      <c r="J1048" s="89"/>
      <c r="K1048" s="89"/>
      <c r="L1048" s="89"/>
      <c r="M1048" s="89"/>
      <c r="N1048" s="286">
        <v>0</v>
      </c>
      <c r="O1048" s="286">
        <v>77</v>
      </c>
      <c r="P1048" s="89" t="s">
        <v>674</v>
      </c>
    </row>
    <row r="1049" spans="1:16" ht="38.25">
      <c r="A1049" s="283">
        <v>526</v>
      </c>
      <c r="B1049" s="89"/>
      <c r="C1049" s="284" t="s">
        <v>612</v>
      </c>
      <c r="D1049" s="84">
        <v>43483</v>
      </c>
      <c r="E1049" s="85" t="s">
        <v>2473</v>
      </c>
      <c r="F1049" s="85" t="s">
        <v>3</v>
      </c>
      <c r="G1049" s="85">
        <v>1704481</v>
      </c>
      <c r="H1049" s="89"/>
      <c r="I1049" s="285" t="s">
        <v>4157</v>
      </c>
      <c r="J1049" s="89"/>
      <c r="K1049" s="89"/>
      <c r="L1049" s="89"/>
      <c r="M1049" s="89"/>
      <c r="N1049" s="286">
        <v>0</v>
      </c>
      <c r="O1049" s="286">
        <v>77</v>
      </c>
      <c r="P1049" s="89" t="s">
        <v>674</v>
      </c>
    </row>
    <row r="1050" spans="1:16" ht="63.75">
      <c r="A1050" s="283">
        <v>290</v>
      </c>
      <c r="B1050" s="89"/>
      <c r="C1050" s="284" t="s">
        <v>130</v>
      </c>
      <c r="D1050" s="84">
        <v>43483</v>
      </c>
      <c r="E1050" s="85" t="s">
        <v>2474</v>
      </c>
      <c r="F1050" s="85" t="s">
        <v>3</v>
      </c>
      <c r="G1050" s="85">
        <v>1704627</v>
      </c>
      <c r="H1050" s="89"/>
      <c r="I1050" s="285" t="s">
        <v>4158</v>
      </c>
      <c r="J1050" s="89"/>
      <c r="K1050" s="89"/>
      <c r="L1050" s="89"/>
      <c r="M1050" s="89"/>
      <c r="N1050" s="286">
        <v>0</v>
      </c>
      <c r="O1050" s="286">
        <v>0.83000000000000007</v>
      </c>
      <c r="P1050" s="89" t="s">
        <v>674</v>
      </c>
    </row>
    <row r="1051" spans="1:16" ht="63.75">
      <c r="A1051" s="283">
        <v>287</v>
      </c>
      <c r="B1051" s="89"/>
      <c r="C1051" s="284" t="s">
        <v>128</v>
      </c>
      <c r="D1051" s="84">
        <v>43483</v>
      </c>
      <c r="E1051" s="85" t="s">
        <v>2475</v>
      </c>
      <c r="F1051" s="85" t="s">
        <v>3</v>
      </c>
      <c r="G1051" s="85">
        <v>1704626</v>
      </c>
      <c r="H1051" s="89"/>
      <c r="I1051" s="285" t="s">
        <v>4159</v>
      </c>
      <c r="J1051" s="89"/>
      <c r="K1051" s="89"/>
      <c r="L1051" s="89"/>
      <c r="M1051" s="89"/>
      <c r="N1051" s="286">
        <v>0</v>
      </c>
      <c r="O1051" s="286">
        <v>379489.63</v>
      </c>
      <c r="P1051" s="89" t="s">
        <v>674</v>
      </c>
    </row>
    <row r="1052" spans="1:16" ht="63.75">
      <c r="A1052" s="283">
        <v>287</v>
      </c>
      <c r="B1052" s="89"/>
      <c r="C1052" s="284" t="s">
        <v>128</v>
      </c>
      <c r="D1052" s="84">
        <v>43483</v>
      </c>
      <c r="E1052" s="85" t="s">
        <v>2476</v>
      </c>
      <c r="F1052" s="85" t="s">
        <v>3</v>
      </c>
      <c r="G1052" s="85">
        <v>1704623</v>
      </c>
      <c r="H1052" s="89"/>
      <c r="I1052" s="285" t="s">
        <v>4160</v>
      </c>
      <c r="J1052" s="89"/>
      <c r="K1052" s="89"/>
      <c r="L1052" s="89"/>
      <c r="M1052" s="89"/>
      <c r="N1052" s="286">
        <v>0</v>
      </c>
      <c r="O1052" s="286">
        <v>43139.700000000004</v>
      </c>
      <c r="P1052" s="89" t="s">
        <v>674</v>
      </c>
    </row>
    <row r="1053" spans="1:16" ht="51">
      <c r="A1053" s="283">
        <v>578</v>
      </c>
      <c r="B1053" s="89"/>
      <c r="C1053" s="284" t="s">
        <v>181</v>
      </c>
      <c r="D1053" s="84">
        <v>43483</v>
      </c>
      <c r="E1053" s="85" t="s">
        <v>2477</v>
      </c>
      <c r="F1053" s="85" t="s">
        <v>3</v>
      </c>
      <c r="G1053" s="85">
        <v>1704622</v>
      </c>
      <c r="H1053" s="89"/>
      <c r="I1053" s="285" t="s">
        <v>4161</v>
      </c>
      <c r="J1053" s="89"/>
      <c r="K1053" s="89"/>
      <c r="L1053" s="89"/>
      <c r="M1053" s="89"/>
      <c r="N1053" s="286">
        <v>0</v>
      </c>
      <c r="O1053" s="286">
        <v>94763.88</v>
      </c>
      <c r="P1053" s="89" t="s">
        <v>674</v>
      </c>
    </row>
    <row r="1054" spans="1:16" ht="63.75">
      <c r="A1054" s="283">
        <v>287</v>
      </c>
      <c r="B1054" s="89"/>
      <c r="C1054" s="284" t="s">
        <v>128</v>
      </c>
      <c r="D1054" s="84">
        <v>43483</v>
      </c>
      <c r="E1054" s="85" t="s">
        <v>2478</v>
      </c>
      <c r="F1054" s="85" t="s">
        <v>3</v>
      </c>
      <c r="G1054" s="85">
        <v>1704620</v>
      </c>
      <c r="H1054" s="89"/>
      <c r="I1054" s="285" t="s">
        <v>4162</v>
      </c>
      <c r="J1054" s="89"/>
      <c r="K1054" s="89"/>
      <c r="L1054" s="89"/>
      <c r="M1054" s="89"/>
      <c r="N1054" s="286">
        <v>0</v>
      </c>
      <c r="O1054" s="286">
        <v>626571.79</v>
      </c>
      <c r="P1054" s="89" t="s">
        <v>674</v>
      </c>
    </row>
    <row r="1055" spans="1:16" ht="51">
      <c r="A1055" s="283">
        <v>578</v>
      </c>
      <c r="B1055" s="89"/>
      <c r="C1055" s="284" t="s">
        <v>181</v>
      </c>
      <c r="D1055" s="84">
        <v>43483</v>
      </c>
      <c r="E1055" s="85" t="s">
        <v>2479</v>
      </c>
      <c r="F1055" s="85" t="s">
        <v>3</v>
      </c>
      <c r="G1055" s="85">
        <v>1704618</v>
      </c>
      <c r="H1055" s="89"/>
      <c r="I1055" s="285" t="s">
        <v>4163</v>
      </c>
      <c r="J1055" s="89"/>
      <c r="K1055" s="89"/>
      <c r="L1055" s="89"/>
      <c r="M1055" s="89"/>
      <c r="N1055" s="286">
        <v>0</v>
      </c>
      <c r="O1055" s="286">
        <v>6838.51</v>
      </c>
      <c r="P1055" s="89" t="s">
        <v>674</v>
      </c>
    </row>
    <row r="1056" spans="1:16" ht="63.75">
      <c r="A1056" s="283">
        <v>287</v>
      </c>
      <c r="B1056" s="89"/>
      <c r="C1056" s="284" t="s">
        <v>128</v>
      </c>
      <c r="D1056" s="84">
        <v>43483</v>
      </c>
      <c r="E1056" s="85" t="s">
        <v>2480</v>
      </c>
      <c r="F1056" s="85" t="s">
        <v>3</v>
      </c>
      <c r="G1056" s="85">
        <v>1704617</v>
      </c>
      <c r="H1056" s="89"/>
      <c r="I1056" s="285" t="s">
        <v>4164</v>
      </c>
      <c r="J1056" s="89"/>
      <c r="K1056" s="89"/>
      <c r="L1056" s="89"/>
      <c r="M1056" s="89"/>
      <c r="N1056" s="286">
        <v>0</v>
      </c>
      <c r="O1056" s="286">
        <v>254189.78</v>
      </c>
      <c r="P1056" s="89" t="s">
        <v>674</v>
      </c>
    </row>
    <row r="1057" spans="1:16" ht="63.75">
      <c r="A1057" s="283">
        <v>287</v>
      </c>
      <c r="B1057" s="89"/>
      <c r="C1057" s="284" t="s">
        <v>128</v>
      </c>
      <c r="D1057" s="84">
        <v>43483</v>
      </c>
      <c r="E1057" s="85" t="s">
        <v>2481</v>
      </c>
      <c r="F1057" s="85" t="s">
        <v>3</v>
      </c>
      <c r="G1057" s="85">
        <v>1704615</v>
      </c>
      <c r="H1057" s="89"/>
      <c r="I1057" s="285" t="s">
        <v>4165</v>
      </c>
      <c r="J1057" s="89"/>
      <c r="K1057" s="89"/>
      <c r="L1057" s="89"/>
      <c r="M1057" s="89"/>
      <c r="N1057" s="286">
        <v>0</v>
      </c>
      <c r="O1057" s="286">
        <v>169131.55000000002</v>
      </c>
      <c r="P1057" s="89" t="s">
        <v>674</v>
      </c>
    </row>
    <row r="1058" spans="1:16" ht="63.75">
      <c r="A1058" s="283" t="s">
        <v>567</v>
      </c>
      <c r="B1058" s="89"/>
      <c r="C1058" s="284" t="s">
        <v>617</v>
      </c>
      <c r="D1058" s="84">
        <v>43483</v>
      </c>
      <c r="E1058" s="85" t="s">
        <v>2482</v>
      </c>
      <c r="F1058" s="85" t="s">
        <v>3</v>
      </c>
      <c r="G1058" s="85">
        <v>1704596</v>
      </c>
      <c r="H1058" s="89"/>
      <c r="I1058" s="285" t="s">
        <v>4166</v>
      </c>
      <c r="J1058" s="89"/>
      <c r="K1058" s="89"/>
      <c r="L1058" s="89"/>
      <c r="M1058" s="89"/>
      <c r="N1058" s="286">
        <v>0</v>
      </c>
      <c r="O1058" s="286">
        <v>1750</v>
      </c>
      <c r="P1058" s="89" t="s">
        <v>674</v>
      </c>
    </row>
    <row r="1059" spans="1:16" ht="51">
      <c r="A1059" s="283">
        <v>15</v>
      </c>
      <c r="B1059" s="89"/>
      <c r="C1059" s="284" t="s">
        <v>44</v>
      </c>
      <c r="D1059" s="84">
        <v>43483</v>
      </c>
      <c r="E1059" s="85" t="s">
        <v>2483</v>
      </c>
      <c r="F1059" s="85" t="s">
        <v>3</v>
      </c>
      <c r="G1059" s="85">
        <v>1704581</v>
      </c>
      <c r="H1059" s="89"/>
      <c r="I1059" s="285" t="s">
        <v>4167</v>
      </c>
      <c r="J1059" s="89"/>
      <c r="K1059" s="89"/>
      <c r="L1059" s="89"/>
      <c r="M1059" s="89"/>
      <c r="N1059" s="286">
        <v>0</v>
      </c>
      <c r="O1059" s="286">
        <v>10000</v>
      </c>
      <c r="P1059" s="89" t="s">
        <v>674</v>
      </c>
    </row>
    <row r="1060" spans="1:16" ht="63.75">
      <c r="A1060" s="283">
        <v>46</v>
      </c>
      <c r="B1060" s="89"/>
      <c r="C1060" s="284" t="s">
        <v>50</v>
      </c>
      <c r="D1060" s="84">
        <v>43483</v>
      </c>
      <c r="E1060" s="85" t="s">
        <v>2484</v>
      </c>
      <c r="F1060" s="85" t="s">
        <v>3</v>
      </c>
      <c r="G1060" s="85">
        <v>1704576</v>
      </c>
      <c r="H1060" s="89"/>
      <c r="I1060" s="285" t="s">
        <v>4168</v>
      </c>
      <c r="J1060" s="89"/>
      <c r="K1060" s="89"/>
      <c r="L1060" s="89"/>
      <c r="M1060" s="89"/>
      <c r="N1060" s="286">
        <v>0</v>
      </c>
      <c r="O1060" s="286">
        <v>682</v>
      </c>
      <c r="P1060" s="89" t="s">
        <v>674</v>
      </c>
    </row>
    <row r="1061" spans="1:16" ht="51">
      <c r="A1061" s="283" t="s">
        <v>567</v>
      </c>
      <c r="B1061" s="89"/>
      <c r="C1061" s="284" t="s">
        <v>617</v>
      </c>
      <c r="D1061" s="84">
        <v>43483</v>
      </c>
      <c r="E1061" s="85" t="s">
        <v>2485</v>
      </c>
      <c r="F1061" s="85" t="s">
        <v>3</v>
      </c>
      <c r="G1061" s="85">
        <v>1704554</v>
      </c>
      <c r="H1061" s="89"/>
      <c r="I1061" s="285" t="s">
        <v>4169</v>
      </c>
      <c r="J1061" s="89"/>
      <c r="K1061" s="89"/>
      <c r="L1061" s="89"/>
      <c r="M1061" s="89"/>
      <c r="N1061" s="286">
        <v>0</v>
      </c>
      <c r="O1061" s="286">
        <v>6060</v>
      </c>
      <c r="P1061" s="89" t="s">
        <v>674</v>
      </c>
    </row>
    <row r="1062" spans="1:16" ht="63.75">
      <c r="A1062" s="283" t="s">
        <v>561</v>
      </c>
      <c r="B1062" s="89"/>
      <c r="C1062" s="284" t="s">
        <v>771</v>
      </c>
      <c r="D1062" s="84">
        <v>43483</v>
      </c>
      <c r="E1062" s="85" t="s">
        <v>2486</v>
      </c>
      <c r="F1062" s="85" t="s">
        <v>3</v>
      </c>
      <c r="G1062" s="85">
        <v>1704547</v>
      </c>
      <c r="H1062" s="89"/>
      <c r="I1062" s="285" t="s">
        <v>4170</v>
      </c>
      <c r="J1062" s="89"/>
      <c r="K1062" s="89"/>
      <c r="L1062" s="89"/>
      <c r="M1062" s="89"/>
      <c r="N1062" s="286">
        <v>0</v>
      </c>
      <c r="O1062" s="286">
        <v>4879</v>
      </c>
      <c r="P1062" s="89" t="s">
        <v>674</v>
      </c>
    </row>
    <row r="1063" spans="1:16" ht="63.75">
      <c r="A1063" s="283" t="s">
        <v>567</v>
      </c>
      <c r="B1063" s="89"/>
      <c r="C1063" s="284" t="s">
        <v>617</v>
      </c>
      <c r="D1063" s="84">
        <v>43483</v>
      </c>
      <c r="E1063" s="85" t="s">
        <v>2487</v>
      </c>
      <c r="F1063" s="85" t="s">
        <v>3</v>
      </c>
      <c r="G1063" s="85">
        <v>1704496</v>
      </c>
      <c r="H1063" s="89"/>
      <c r="I1063" s="285" t="s">
        <v>4171</v>
      </c>
      <c r="J1063" s="89"/>
      <c r="K1063" s="89"/>
      <c r="L1063" s="89"/>
      <c r="M1063" s="89"/>
      <c r="N1063" s="286">
        <v>0</v>
      </c>
      <c r="O1063" s="286">
        <v>8019.8</v>
      </c>
      <c r="P1063" s="89" t="s">
        <v>674</v>
      </c>
    </row>
    <row r="1064" spans="1:16" ht="63.75">
      <c r="A1064" s="283" t="s">
        <v>561</v>
      </c>
      <c r="B1064" s="89"/>
      <c r="C1064" s="284" t="s">
        <v>771</v>
      </c>
      <c r="D1064" s="84">
        <v>43483</v>
      </c>
      <c r="E1064" s="85" t="s">
        <v>2488</v>
      </c>
      <c r="F1064" s="85" t="s">
        <v>3</v>
      </c>
      <c r="G1064" s="85">
        <v>1704479</v>
      </c>
      <c r="H1064" s="89"/>
      <c r="I1064" s="285" t="s">
        <v>4172</v>
      </c>
      <c r="J1064" s="89"/>
      <c r="K1064" s="89"/>
      <c r="L1064" s="89"/>
      <c r="M1064" s="89"/>
      <c r="N1064" s="286">
        <v>0</v>
      </c>
      <c r="O1064" s="286">
        <v>900</v>
      </c>
      <c r="P1064" s="89" t="s">
        <v>674</v>
      </c>
    </row>
    <row r="1065" spans="1:16" ht="51">
      <c r="A1065" s="283">
        <v>130</v>
      </c>
      <c r="B1065" s="89"/>
      <c r="C1065" s="284" t="s">
        <v>69</v>
      </c>
      <c r="D1065" s="84">
        <v>43483</v>
      </c>
      <c r="E1065" s="85" t="s">
        <v>2489</v>
      </c>
      <c r="F1065" s="85" t="s">
        <v>3</v>
      </c>
      <c r="G1065" s="85">
        <v>1704476</v>
      </c>
      <c r="H1065" s="89"/>
      <c r="I1065" s="285" t="s">
        <v>4173</v>
      </c>
      <c r="J1065" s="89"/>
      <c r="K1065" s="89"/>
      <c r="L1065" s="89"/>
      <c r="M1065" s="89"/>
      <c r="N1065" s="286">
        <v>0</v>
      </c>
      <c r="O1065" s="286">
        <v>394650</v>
      </c>
      <c r="P1065" s="89" t="s">
        <v>745</v>
      </c>
    </row>
    <row r="1066" spans="1:16" ht="38.25">
      <c r="A1066" s="283">
        <v>46</v>
      </c>
      <c r="B1066" s="89"/>
      <c r="C1066" s="284" t="s">
        <v>50</v>
      </c>
      <c r="D1066" s="84">
        <v>43483</v>
      </c>
      <c r="E1066" s="85" t="s">
        <v>2490</v>
      </c>
      <c r="F1066" s="85" t="s">
        <v>3</v>
      </c>
      <c r="G1066" s="85">
        <v>1704582</v>
      </c>
      <c r="H1066" s="89"/>
      <c r="I1066" s="285" t="s">
        <v>4174</v>
      </c>
      <c r="J1066" s="89"/>
      <c r="K1066" s="89"/>
      <c r="L1066" s="89"/>
      <c r="M1066" s="89"/>
      <c r="N1066" s="286">
        <v>0</v>
      </c>
      <c r="O1066" s="286">
        <v>3608.12</v>
      </c>
      <c r="P1066" s="89" t="s">
        <v>674</v>
      </c>
    </row>
    <row r="1067" spans="1:16" ht="51">
      <c r="A1067" s="283">
        <v>292</v>
      </c>
      <c r="B1067" s="89"/>
      <c r="C1067" s="284" t="s">
        <v>132</v>
      </c>
      <c r="D1067" s="84">
        <v>43483</v>
      </c>
      <c r="E1067" s="85" t="s">
        <v>2491</v>
      </c>
      <c r="F1067" s="85" t="s">
        <v>3</v>
      </c>
      <c r="G1067" s="85">
        <v>1704579</v>
      </c>
      <c r="H1067" s="89"/>
      <c r="I1067" s="285" t="s">
        <v>1427</v>
      </c>
      <c r="J1067" s="89"/>
      <c r="K1067" s="89"/>
      <c r="L1067" s="89"/>
      <c r="M1067" s="89"/>
      <c r="N1067" s="286">
        <v>0</v>
      </c>
      <c r="O1067" s="286">
        <v>93</v>
      </c>
      <c r="P1067" s="89" t="s">
        <v>674</v>
      </c>
    </row>
    <row r="1068" spans="1:16" ht="51">
      <c r="A1068" s="283">
        <v>292</v>
      </c>
      <c r="B1068" s="89"/>
      <c r="C1068" s="284" t="s">
        <v>132</v>
      </c>
      <c r="D1068" s="84">
        <v>43483</v>
      </c>
      <c r="E1068" s="85" t="s">
        <v>2492</v>
      </c>
      <c r="F1068" s="85" t="s">
        <v>3</v>
      </c>
      <c r="G1068" s="85">
        <v>1704577</v>
      </c>
      <c r="H1068" s="89"/>
      <c r="I1068" s="285" t="s">
        <v>1427</v>
      </c>
      <c r="J1068" s="89"/>
      <c r="K1068" s="89"/>
      <c r="L1068" s="89"/>
      <c r="M1068" s="89"/>
      <c r="N1068" s="286">
        <v>0</v>
      </c>
      <c r="O1068" s="286">
        <v>88</v>
      </c>
      <c r="P1068" s="89" t="s">
        <v>674</v>
      </c>
    </row>
    <row r="1069" spans="1:16" ht="51">
      <c r="A1069" s="283">
        <v>292</v>
      </c>
      <c r="B1069" s="89"/>
      <c r="C1069" s="284" t="s">
        <v>132</v>
      </c>
      <c r="D1069" s="84">
        <v>43483</v>
      </c>
      <c r="E1069" s="85" t="s">
        <v>2493</v>
      </c>
      <c r="F1069" s="85" t="s">
        <v>3</v>
      </c>
      <c r="G1069" s="85">
        <v>1704574</v>
      </c>
      <c r="H1069" s="89"/>
      <c r="I1069" s="285" t="s">
        <v>1427</v>
      </c>
      <c r="J1069" s="89"/>
      <c r="K1069" s="89"/>
      <c r="L1069" s="89"/>
      <c r="M1069" s="89"/>
      <c r="N1069" s="286">
        <v>0</v>
      </c>
      <c r="O1069" s="286">
        <v>96</v>
      </c>
      <c r="P1069" s="89" t="s">
        <v>674</v>
      </c>
    </row>
    <row r="1070" spans="1:16" ht="51">
      <c r="A1070" s="283">
        <v>292</v>
      </c>
      <c r="B1070" s="89"/>
      <c r="C1070" s="284" t="s">
        <v>132</v>
      </c>
      <c r="D1070" s="84">
        <v>43483</v>
      </c>
      <c r="E1070" s="85" t="s">
        <v>2494</v>
      </c>
      <c r="F1070" s="85" t="s">
        <v>3</v>
      </c>
      <c r="G1070" s="85">
        <v>1704573</v>
      </c>
      <c r="H1070" s="89"/>
      <c r="I1070" s="285" t="s">
        <v>1427</v>
      </c>
      <c r="J1070" s="89"/>
      <c r="K1070" s="89"/>
      <c r="L1070" s="89"/>
      <c r="M1070" s="89"/>
      <c r="N1070" s="286">
        <v>0</v>
      </c>
      <c r="O1070" s="286">
        <v>102</v>
      </c>
      <c r="P1070" s="89" t="s">
        <v>674</v>
      </c>
    </row>
    <row r="1071" spans="1:16" ht="51">
      <c r="A1071" s="283">
        <v>292</v>
      </c>
      <c r="B1071" s="89"/>
      <c r="C1071" s="284" t="s">
        <v>132</v>
      </c>
      <c r="D1071" s="84">
        <v>43483</v>
      </c>
      <c r="E1071" s="85" t="s">
        <v>2495</v>
      </c>
      <c r="F1071" s="85" t="s">
        <v>3</v>
      </c>
      <c r="G1071" s="85">
        <v>1704571</v>
      </c>
      <c r="H1071" s="89"/>
      <c r="I1071" s="285" t="s">
        <v>1427</v>
      </c>
      <c r="J1071" s="89"/>
      <c r="K1071" s="89"/>
      <c r="L1071" s="89"/>
      <c r="M1071" s="89"/>
      <c r="N1071" s="286">
        <v>0</v>
      </c>
      <c r="O1071" s="286">
        <v>78</v>
      </c>
      <c r="P1071" s="89" t="s">
        <v>674</v>
      </c>
    </row>
    <row r="1072" spans="1:16" ht="51">
      <c r="A1072" s="283">
        <v>292</v>
      </c>
      <c r="B1072" s="89"/>
      <c r="C1072" s="284" t="s">
        <v>132</v>
      </c>
      <c r="D1072" s="84">
        <v>43483</v>
      </c>
      <c r="E1072" s="85" t="s">
        <v>2496</v>
      </c>
      <c r="F1072" s="85" t="s">
        <v>3</v>
      </c>
      <c r="G1072" s="85">
        <v>1704570</v>
      </c>
      <c r="H1072" s="89"/>
      <c r="I1072" s="285" t="s">
        <v>1427</v>
      </c>
      <c r="J1072" s="89"/>
      <c r="K1072" s="89"/>
      <c r="L1072" s="89"/>
      <c r="M1072" s="89"/>
      <c r="N1072" s="286">
        <v>0</v>
      </c>
      <c r="O1072" s="286">
        <v>74</v>
      </c>
      <c r="P1072" s="89" t="s">
        <v>674</v>
      </c>
    </row>
    <row r="1073" spans="1:16" ht="51">
      <c r="A1073" s="283">
        <v>292</v>
      </c>
      <c r="B1073" s="89"/>
      <c r="C1073" s="284" t="s">
        <v>132</v>
      </c>
      <c r="D1073" s="84">
        <v>43483</v>
      </c>
      <c r="E1073" s="85" t="s">
        <v>2497</v>
      </c>
      <c r="F1073" s="85" t="s">
        <v>3</v>
      </c>
      <c r="G1073" s="85">
        <v>1704568</v>
      </c>
      <c r="H1073" s="89"/>
      <c r="I1073" s="285" t="s">
        <v>1427</v>
      </c>
      <c r="J1073" s="89"/>
      <c r="K1073" s="89"/>
      <c r="L1073" s="89"/>
      <c r="M1073" s="89"/>
      <c r="N1073" s="286">
        <v>0</v>
      </c>
      <c r="O1073" s="286">
        <v>94</v>
      </c>
      <c r="P1073" s="89" t="s">
        <v>674</v>
      </c>
    </row>
    <row r="1074" spans="1:16" ht="38.25">
      <c r="A1074" s="283">
        <v>670</v>
      </c>
      <c r="B1074" s="89"/>
      <c r="C1074" s="284" t="s">
        <v>192</v>
      </c>
      <c r="D1074" s="84">
        <v>43483</v>
      </c>
      <c r="E1074" s="85" t="s">
        <v>2498</v>
      </c>
      <c r="F1074" s="85" t="s">
        <v>3</v>
      </c>
      <c r="G1074" s="85">
        <v>1704566</v>
      </c>
      <c r="H1074" s="89"/>
      <c r="I1074" s="285" t="s">
        <v>4175</v>
      </c>
      <c r="J1074" s="89"/>
      <c r="K1074" s="89"/>
      <c r="L1074" s="89"/>
      <c r="M1074" s="89"/>
      <c r="N1074" s="286">
        <v>0</v>
      </c>
      <c r="O1074" s="286">
        <v>88.600000000000009</v>
      </c>
      <c r="P1074" s="89" t="s">
        <v>674</v>
      </c>
    </row>
    <row r="1075" spans="1:16" ht="63.75">
      <c r="A1075" s="283">
        <v>514</v>
      </c>
      <c r="B1075" s="89"/>
      <c r="C1075" s="284" t="s">
        <v>174</v>
      </c>
      <c r="D1075" s="84">
        <v>43483</v>
      </c>
      <c r="E1075" s="85" t="s">
        <v>2499</v>
      </c>
      <c r="F1075" s="85" t="s">
        <v>3</v>
      </c>
      <c r="G1075" s="85">
        <v>1704505</v>
      </c>
      <c r="H1075" s="89"/>
      <c r="I1075" s="285" t="s">
        <v>4176</v>
      </c>
      <c r="J1075" s="89"/>
      <c r="K1075" s="89"/>
      <c r="L1075" s="89"/>
      <c r="M1075" s="89"/>
      <c r="N1075" s="286">
        <v>0</v>
      </c>
      <c r="O1075" s="286">
        <v>11981.45</v>
      </c>
      <c r="P1075" s="89" t="s">
        <v>674</v>
      </c>
    </row>
    <row r="1076" spans="1:16" ht="51">
      <c r="A1076" s="283">
        <v>212</v>
      </c>
      <c r="B1076" s="89"/>
      <c r="C1076" s="284" t="s">
        <v>102</v>
      </c>
      <c r="D1076" s="84">
        <v>43483</v>
      </c>
      <c r="E1076" s="85" t="s">
        <v>2500</v>
      </c>
      <c r="F1076" s="85" t="s">
        <v>3</v>
      </c>
      <c r="G1076" s="85">
        <v>1704513</v>
      </c>
      <c r="H1076" s="89"/>
      <c r="I1076" s="285" t="s">
        <v>4177</v>
      </c>
      <c r="J1076" s="89"/>
      <c r="K1076" s="89"/>
      <c r="L1076" s="89"/>
      <c r="M1076" s="89"/>
      <c r="N1076" s="286">
        <v>0</v>
      </c>
      <c r="O1076" s="286">
        <v>690</v>
      </c>
      <c r="P1076" s="89" t="s">
        <v>674</v>
      </c>
    </row>
    <row r="1077" spans="1:16" ht="51">
      <c r="A1077" s="283">
        <v>650</v>
      </c>
      <c r="B1077" s="89"/>
      <c r="C1077" s="284" t="s">
        <v>189</v>
      </c>
      <c r="D1077" s="84">
        <v>43483</v>
      </c>
      <c r="E1077" s="85" t="s">
        <v>2501</v>
      </c>
      <c r="F1077" s="85" t="s">
        <v>3</v>
      </c>
      <c r="G1077" s="85">
        <v>1704514</v>
      </c>
      <c r="H1077" s="89"/>
      <c r="I1077" s="285" t="s">
        <v>4178</v>
      </c>
      <c r="J1077" s="89"/>
      <c r="K1077" s="89"/>
      <c r="L1077" s="89"/>
      <c r="M1077" s="89"/>
      <c r="N1077" s="286">
        <v>0</v>
      </c>
      <c r="O1077" s="286">
        <v>0.33</v>
      </c>
      <c r="P1077" s="89" t="s">
        <v>674</v>
      </c>
    </row>
    <row r="1078" spans="1:16" ht="51">
      <c r="A1078" s="283" t="s">
        <v>567</v>
      </c>
      <c r="B1078" s="89"/>
      <c r="C1078" s="284" t="s">
        <v>617</v>
      </c>
      <c r="D1078" s="84">
        <v>43483</v>
      </c>
      <c r="E1078" s="85" t="s">
        <v>2502</v>
      </c>
      <c r="F1078" s="85" t="s">
        <v>3</v>
      </c>
      <c r="G1078" s="85">
        <v>1704560</v>
      </c>
      <c r="H1078" s="89"/>
      <c r="I1078" s="285" t="s">
        <v>4179</v>
      </c>
      <c r="J1078" s="89"/>
      <c r="K1078" s="89"/>
      <c r="L1078" s="89"/>
      <c r="M1078" s="89"/>
      <c r="N1078" s="286">
        <v>0</v>
      </c>
      <c r="O1078" s="286">
        <v>2949</v>
      </c>
      <c r="P1078" s="89" t="s">
        <v>674</v>
      </c>
    </row>
    <row r="1079" spans="1:16" ht="51">
      <c r="A1079" s="283">
        <v>292</v>
      </c>
      <c r="B1079" s="89"/>
      <c r="C1079" s="284" t="s">
        <v>132</v>
      </c>
      <c r="D1079" s="84">
        <v>43483</v>
      </c>
      <c r="E1079" s="85" t="s">
        <v>2503</v>
      </c>
      <c r="F1079" s="85" t="s">
        <v>3</v>
      </c>
      <c r="G1079" s="85">
        <v>1704561</v>
      </c>
      <c r="H1079" s="89"/>
      <c r="I1079" s="285" t="s">
        <v>1427</v>
      </c>
      <c r="J1079" s="89"/>
      <c r="K1079" s="89"/>
      <c r="L1079" s="89"/>
      <c r="M1079" s="89"/>
      <c r="N1079" s="286">
        <v>0</v>
      </c>
      <c r="O1079" s="286">
        <v>45</v>
      </c>
      <c r="P1079" s="89" t="s">
        <v>674</v>
      </c>
    </row>
    <row r="1080" spans="1:16" ht="63.75">
      <c r="A1080" s="283" t="s">
        <v>561</v>
      </c>
      <c r="B1080" s="89"/>
      <c r="C1080" s="284" t="s">
        <v>771</v>
      </c>
      <c r="D1080" s="84">
        <v>43483</v>
      </c>
      <c r="E1080" s="85" t="s">
        <v>2504</v>
      </c>
      <c r="F1080" s="85" t="s">
        <v>3</v>
      </c>
      <c r="G1080" s="85">
        <v>1704563</v>
      </c>
      <c r="H1080" s="89"/>
      <c r="I1080" s="285" t="s">
        <v>4180</v>
      </c>
      <c r="J1080" s="89"/>
      <c r="K1080" s="89"/>
      <c r="L1080" s="89"/>
      <c r="M1080" s="89"/>
      <c r="N1080" s="286">
        <v>0</v>
      </c>
      <c r="O1080" s="286">
        <v>100</v>
      </c>
      <c r="P1080" s="89" t="s">
        <v>674</v>
      </c>
    </row>
    <row r="1081" spans="1:16" ht="51">
      <c r="A1081" s="283">
        <v>292</v>
      </c>
      <c r="B1081" s="89"/>
      <c r="C1081" s="284" t="s">
        <v>132</v>
      </c>
      <c r="D1081" s="84">
        <v>43483</v>
      </c>
      <c r="E1081" s="85" t="s">
        <v>2505</v>
      </c>
      <c r="F1081" s="85" t="s">
        <v>3</v>
      </c>
      <c r="G1081" s="85">
        <v>1704564</v>
      </c>
      <c r="H1081" s="89"/>
      <c r="I1081" s="285" t="s">
        <v>1427</v>
      </c>
      <c r="J1081" s="89"/>
      <c r="K1081" s="89"/>
      <c r="L1081" s="89"/>
      <c r="M1081" s="89"/>
      <c r="N1081" s="286">
        <v>0</v>
      </c>
      <c r="O1081" s="286">
        <v>76</v>
      </c>
      <c r="P1081" s="89" t="s">
        <v>674</v>
      </c>
    </row>
    <row r="1082" spans="1:16" ht="51">
      <c r="A1082" s="283">
        <v>292</v>
      </c>
      <c r="B1082" s="89"/>
      <c r="C1082" s="284" t="s">
        <v>132</v>
      </c>
      <c r="D1082" s="84">
        <v>43483</v>
      </c>
      <c r="E1082" s="85" t="s">
        <v>2506</v>
      </c>
      <c r="F1082" s="85" t="s">
        <v>3</v>
      </c>
      <c r="G1082" s="85">
        <v>1704565</v>
      </c>
      <c r="H1082" s="89"/>
      <c r="I1082" s="285" t="s">
        <v>1427</v>
      </c>
      <c r="J1082" s="89"/>
      <c r="K1082" s="89"/>
      <c r="L1082" s="89"/>
      <c r="M1082" s="89"/>
      <c r="N1082" s="286">
        <v>0</v>
      </c>
      <c r="O1082" s="286">
        <v>92</v>
      </c>
      <c r="P1082" s="89" t="s">
        <v>674</v>
      </c>
    </row>
    <row r="1083" spans="1:16" ht="102">
      <c r="A1083" s="283">
        <v>599</v>
      </c>
      <c r="B1083" s="89"/>
      <c r="C1083" s="284" t="s">
        <v>1389</v>
      </c>
      <c r="D1083" s="84">
        <v>43483</v>
      </c>
      <c r="E1083" s="85" t="s">
        <v>2507</v>
      </c>
      <c r="F1083" s="85" t="s">
        <v>15</v>
      </c>
      <c r="G1083" s="85">
        <v>7086</v>
      </c>
      <c r="H1083" s="89"/>
      <c r="I1083" s="285" t="s">
        <v>4181</v>
      </c>
      <c r="J1083" s="89"/>
      <c r="K1083" s="89"/>
      <c r="L1083" s="89"/>
      <c r="M1083" s="89"/>
      <c r="N1083" s="286">
        <v>277</v>
      </c>
      <c r="O1083" s="286">
        <v>0</v>
      </c>
      <c r="P1083" s="89" t="s">
        <v>674</v>
      </c>
    </row>
    <row r="1084" spans="1:16" ht="114.75">
      <c r="A1084" s="283">
        <v>599</v>
      </c>
      <c r="B1084" s="89"/>
      <c r="C1084" s="284" t="s">
        <v>1389</v>
      </c>
      <c r="D1084" s="84">
        <v>43483</v>
      </c>
      <c r="E1084" s="85" t="s">
        <v>2508</v>
      </c>
      <c r="F1084" s="85" t="s">
        <v>633</v>
      </c>
      <c r="G1084" s="85">
        <v>7086</v>
      </c>
      <c r="H1084" s="89"/>
      <c r="I1084" s="285" t="s">
        <v>4182</v>
      </c>
      <c r="J1084" s="89"/>
      <c r="K1084" s="89"/>
      <c r="L1084" s="89"/>
      <c r="M1084" s="89"/>
      <c r="N1084" s="286">
        <v>95.1</v>
      </c>
      <c r="O1084" s="286">
        <v>0</v>
      </c>
      <c r="P1084" s="89" t="s">
        <v>674</v>
      </c>
    </row>
    <row r="1085" spans="1:16" ht="89.25">
      <c r="A1085" s="283">
        <v>584</v>
      </c>
      <c r="B1085" s="89"/>
      <c r="C1085" s="284" t="s">
        <v>184</v>
      </c>
      <c r="D1085" s="84">
        <v>43483</v>
      </c>
      <c r="E1085" s="85" t="s">
        <v>2509</v>
      </c>
      <c r="F1085" s="85" t="s">
        <v>15</v>
      </c>
      <c r="G1085" s="85">
        <v>7088</v>
      </c>
      <c r="H1085" s="89"/>
      <c r="I1085" s="285" t="s">
        <v>4183</v>
      </c>
      <c r="J1085" s="89"/>
      <c r="K1085" s="89"/>
      <c r="L1085" s="89"/>
      <c r="M1085" s="89"/>
      <c r="N1085" s="286">
        <v>3345.96</v>
      </c>
      <c r="O1085" s="286">
        <v>0</v>
      </c>
      <c r="P1085" s="89" t="s">
        <v>674</v>
      </c>
    </row>
    <row r="1086" spans="1:16" ht="51">
      <c r="A1086" s="283" t="s">
        <v>561</v>
      </c>
      <c r="B1086" s="89"/>
      <c r="C1086" s="284" t="s">
        <v>771</v>
      </c>
      <c r="D1086" s="84">
        <v>43483</v>
      </c>
      <c r="E1086" s="85" t="s">
        <v>2510</v>
      </c>
      <c r="F1086" s="85" t="s">
        <v>6</v>
      </c>
      <c r="G1086" s="85">
        <v>1072420</v>
      </c>
      <c r="H1086" s="89"/>
      <c r="I1086" s="285" t="s">
        <v>4184</v>
      </c>
      <c r="J1086" s="89"/>
      <c r="K1086" s="89"/>
      <c r="L1086" s="89"/>
      <c r="M1086" s="89"/>
      <c r="N1086" s="286">
        <v>0</v>
      </c>
      <c r="O1086" s="286">
        <v>14232</v>
      </c>
      <c r="P1086" s="89" t="s">
        <v>674</v>
      </c>
    </row>
    <row r="1087" spans="1:16" ht="51">
      <c r="A1087" s="283">
        <v>25</v>
      </c>
      <c r="B1087" s="89"/>
      <c r="C1087" s="284" t="s">
        <v>47</v>
      </c>
      <c r="D1087" s="84">
        <v>43483</v>
      </c>
      <c r="E1087" s="85" t="s">
        <v>2511</v>
      </c>
      <c r="F1087" s="85" t="s">
        <v>6</v>
      </c>
      <c r="G1087" s="85">
        <v>1072421</v>
      </c>
      <c r="H1087" s="89"/>
      <c r="I1087" s="285" t="s">
        <v>4185</v>
      </c>
      <c r="J1087" s="89"/>
      <c r="K1087" s="89"/>
      <c r="L1087" s="89"/>
      <c r="M1087" s="89"/>
      <c r="N1087" s="286">
        <v>0</v>
      </c>
      <c r="O1087" s="286">
        <v>1.1100000000000001</v>
      </c>
      <c r="P1087" s="89" t="s">
        <v>674</v>
      </c>
    </row>
    <row r="1088" spans="1:16" ht="63.75">
      <c r="A1088" s="283">
        <v>25</v>
      </c>
      <c r="B1088" s="89"/>
      <c r="C1088" s="284" t="s">
        <v>47</v>
      </c>
      <c r="D1088" s="84">
        <v>43483</v>
      </c>
      <c r="E1088" s="85" t="s">
        <v>2512</v>
      </c>
      <c r="F1088" s="85" t="s">
        <v>6</v>
      </c>
      <c r="G1088" s="85">
        <v>1072423</v>
      </c>
      <c r="H1088" s="89"/>
      <c r="I1088" s="285" t="s">
        <v>4186</v>
      </c>
      <c r="J1088" s="89"/>
      <c r="K1088" s="89"/>
      <c r="L1088" s="89"/>
      <c r="M1088" s="89"/>
      <c r="N1088" s="286">
        <v>0</v>
      </c>
      <c r="O1088" s="286">
        <v>0.06</v>
      </c>
      <c r="P1088" s="89" t="s">
        <v>674</v>
      </c>
    </row>
    <row r="1089" spans="1:16" ht="63.75">
      <c r="A1089" s="283">
        <v>25</v>
      </c>
      <c r="B1089" s="89"/>
      <c r="C1089" s="284" t="s">
        <v>47</v>
      </c>
      <c r="D1089" s="84">
        <v>43483</v>
      </c>
      <c r="E1089" s="85" t="s">
        <v>2513</v>
      </c>
      <c r="F1089" s="85" t="s">
        <v>6</v>
      </c>
      <c r="G1089" s="85">
        <v>1072425</v>
      </c>
      <c r="H1089" s="89"/>
      <c r="I1089" s="285" t="s">
        <v>4187</v>
      </c>
      <c r="J1089" s="89"/>
      <c r="K1089" s="89"/>
      <c r="L1089" s="89"/>
      <c r="M1089" s="89"/>
      <c r="N1089" s="286">
        <v>0</v>
      </c>
      <c r="O1089" s="286">
        <v>0.04</v>
      </c>
      <c r="P1089" s="89" t="s">
        <v>674</v>
      </c>
    </row>
    <row r="1090" spans="1:16" ht="63.75">
      <c r="A1090" s="283" t="s">
        <v>561</v>
      </c>
      <c r="B1090" s="89"/>
      <c r="C1090" s="284" t="s">
        <v>771</v>
      </c>
      <c r="D1090" s="84">
        <v>43483</v>
      </c>
      <c r="E1090" s="85" t="s">
        <v>2514</v>
      </c>
      <c r="F1090" s="85" t="s">
        <v>6</v>
      </c>
      <c r="G1090" s="85">
        <v>1072422</v>
      </c>
      <c r="H1090" s="89"/>
      <c r="I1090" s="285" t="s">
        <v>4188</v>
      </c>
      <c r="J1090" s="89"/>
      <c r="K1090" s="89"/>
      <c r="L1090" s="89"/>
      <c r="M1090" s="89"/>
      <c r="N1090" s="286">
        <v>0</v>
      </c>
      <c r="O1090" s="286">
        <v>1350</v>
      </c>
      <c r="P1090" s="89" t="s">
        <v>674</v>
      </c>
    </row>
    <row r="1091" spans="1:16" ht="76.5">
      <c r="A1091" s="283">
        <v>86</v>
      </c>
      <c r="B1091" s="89"/>
      <c r="C1091" s="284" t="s">
        <v>58</v>
      </c>
      <c r="D1091" s="84">
        <v>43483</v>
      </c>
      <c r="E1091" s="85" t="s">
        <v>2515</v>
      </c>
      <c r="F1091" s="85" t="s">
        <v>6</v>
      </c>
      <c r="G1091" s="85">
        <v>1072511</v>
      </c>
      <c r="H1091" s="89"/>
      <c r="I1091" s="285" t="s">
        <v>4189</v>
      </c>
      <c r="J1091" s="89"/>
      <c r="K1091" s="89"/>
      <c r="L1091" s="89"/>
      <c r="M1091" s="89"/>
      <c r="N1091" s="286">
        <v>0</v>
      </c>
      <c r="O1091" s="286">
        <v>976920.51</v>
      </c>
      <c r="P1091" s="89" t="s">
        <v>674</v>
      </c>
    </row>
    <row r="1092" spans="1:16" ht="51">
      <c r="A1092" s="283" t="s">
        <v>558</v>
      </c>
      <c r="B1092" s="89"/>
      <c r="C1092" s="284" t="s">
        <v>618</v>
      </c>
      <c r="D1092" s="84">
        <v>43483</v>
      </c>
      <c r="E1092" s="85" t="s">
        <v>2516</v>
      </c>
      <c r="F1092" s="85" t="s">
        <v>11</v>
      </c>
      <c r="G1092" s="85">
        <v>945187</v>
      </c>
      <c r="H1092" s="89"/>
      <c r="I1092" s="285" t="s">
        <v>4190</v>
      </c>
      <c r="J1092" s="89"/>
      <c r="K1092" s="89"/>
      <c r="L1092" s="89"/>
      <c r="M1092" s="89"/>
      <c r="N1092" s="286">
        <v>50</v>
      </c>
      <c r="O1092" s="286">
        <v>0</v>
      </c>
      <c r="P1092" s="89" t="s">
        <v>674</v>
      </c>
    </row>
    <row r="1093" spans="1:16" ht="76.5">
      <c r="A1093" s="283" t="s">
        <v>559</v>
      </c>
      <c r="B1093" s="89"/>
      <c r="C1093" s="284" t="s">
        <v>798</v>
      </c>
      <c r="D1093" s="84">
        <v>43483</v>
      </c>
      <c r="E1093" s="85" t="s">
        <v>2517</v>
      </c>
      <c r="F1093" s="85" t="s">
        <v>13</v>
      </c>
      <c r="G1093" s="85">
        <v>945186</v>
      </c>
      <c r="H1093" s="89"/>
      <c r="I1093" s="285" t="s">
        <v>4191</v>
      </c>
      <c r="J1093" s="89"/>
      <c r="K1093" s="89"/>
      <c r="L1093" s="89"/>
      <c r="M1093" s="89"/>
      <c r="N1093" s="286">
        <v>5730950</v>
      </c>
      <c r="O1093" s="286">
        <v>0</v>
      </c>
      <c r="P1093" s="89" t="s">
        <v>674</v>
      </c>
    </row>
    <row r="1094" spans="1:16" ht="51">
      <c r="A1094" s="283">
        <v>117</v>
      </c>
      <c r="B1094" s="89"/>
      <c r="C1094" s="284" t="s">
        <v>64</v>
      </c>
      <c r="D1094" s="84">
        <v>43483</v>
      </c>
      <c r="E1094" s="85" t="s">
        <v>2518</v>
      </c>
      <c r="F1094" s="85" t="s">
        <v>11</v>
      </c>
      <c r="G1094" s="85">
        <v>945201</v>
      </c>
      <c r="H1094" s="89"/>
      <c r="I1094" s="285" t="s">
        <v>4192</v>
      </c>
      <c r="J1094" s="89"/>
      <c r="K1094" s="89"/>
      <c r="L1094" s="89"/>
      <c r="M1094" s="89"/>
      <c r="N1094" s="286">
        <v>50</v>
      </c>
      <c r="O1094" s="286">
        <v>0</v>
      </c>
      <c r="P1094" s="89" t="s">
        <v>674</v>
      </c>
    </row>
    <row r="1095" spans="1:16" ht="51">
      <c r="A1095" s="283">
        <v>119</v>
      </c>
      <c r="B1095" s="89"/>
      <c r="C1095" s="284" t="s">
        <v>65</v>
      </c>
      <c r="D1095" s="84">
        <v>43483</v>
      </c>
      <c r="E1095" s="85" t="s">
        <v>2519</v>
      </c>
      <c r="F1095" s="85" t="s">
        <v>11</v>
      </c>
      <c r="G1095" s="85">
        <v>945190</v>
      </c>
      <c r="H1095" s="89"/>
      <c r="I1095" s="285" t="s">
        <v>4193</v>
      </c>
      <c r="J1095" s="89"/>
      <c r="K1095" s="89"/>
      <c r="L1095" s="89"/>
      <c r="M1095" s="89"/>
      <c r="N1095" s="286">
        <v>50</v>
      </c>
      <c r="O1095" s="286">
        <v>0</v>
      </c>
      <c r="P1095" s="89" t="s">
        <v>674</v>
      </c>
    </row>
    <row r="1096" spans="1:16" ht="76.5">
      <c r="A1096" s="283">
        <v>16</v>
      </c>
      <c r="B1096" s="89"/>
      <c r="C1096" s="284" t="s">
        <v>45</v>
      </c>
      <c r="D1096" s="84">
        <v>43483</v>
      </c>
      <c r="E1096" s="85" t="s">
        <v>2520</v>
      </c>
      <c r="F1096" s="85" t="s">
        <v>11</v>
      </c>
      <c r="G1096" s="85">
        <v>945207</v>
      </c>
      <c r="H1096" s="89"/>
      <c r="I1096" s="285" t="s">
        <v>4194</v>
      </c>
      <c r="J1096" s="89"/>
      <c r="K1096" s="89"/>
      <c r="L1096" s="89"/>
      <c r="M1096" s="89"/>
      <c r="N1096" s="286">
        <v>50</v>
      </c>
      <c r="O1096" s="286">
        <v>0</v>
      </c>
      <c r="P1096" s="89" t="s">
        <v>674</v>
      </c>
    </row>
    <row r="1097" spans="1:16" ht="76.5">
      <c r="A1097" s="283">
        <v>16</v>
      </c>
      <c r="B1097" s="89"/>
      <c r="C1097" s="284" t="s">
        <v>45</v>
      </c>
      <c r="D1097" s="84">
        <v>43483</v>
      </c>
      <c r="E1097" s="85" t="s">
        <v>2521</v>
      </c>
      <c r="F1097" s="85" t="s">
        <v>13</v>
      </c>
      <c r="G1097" s="85">
        <v>945207</v>
      </c>
      <c r="H1097" s="89"/>
      <c r="I1097" s="285" t="s">
        <v>4195</v>
      </c>
      <c r="J1097" s="89"/>
      <c r="K1097" s="89"/>
      <c r="L1097" s="89"/>
      <c r="M1097" s="89"/>
      <c r="N1097" s="286">
        <v>53.1</v>
      </c>
      <c r="O1097" s="286">
        <v>0</v>
      </c>
      <c r="P1097" s="89" t="s">
        <v>674</v>
      </c>
    </row>
    <row r="1098" spans="1:16" ht="63.75">
      <c r="A1098" s="283">
        <v>513</v>
      </c>
      <c r="B1098" s="89"/>
      <c r="C1098" s="284" t="s">
        <v>173</v>
      </c>
      <c r="D1098" s="84">
        <v>43483</v>
      </c>
      <c r="E1098" s="85" t="s">
        <v>2522</v>
      </c>
      <c r="F1098" s="85" t="s">
        <v>6</v>
      </c>
      <c r="G1098" s="85">
        <v>1072771</v>
      </c>
      <c r="H1098" s="89"/>
      <c r="I1098" s="285" t="s">
        <v>4196</v>
      </c>
      <c r="J1098" s="89"/>
      <c r="K1098" s="89"/>
      <c r="L1098" s="89"/>
      <c r="M1098" s="89"/>
      <c r="N1098" s="286">
        <v>0</v>
      </c>
      <c r="O1098" s="286">
        <v>196391.03</v>
      </c>
      <c r="P1098" s="89" t="s">
        <v>674</v>
      </c>
    </row>
    <row r="1099" spans="1:16" ht="63.75">
      <c r="A1099" s="283">
        <v>78</v>
      </c>
      <c r="B1099" s="89"/>
      <c r="C1099" s="284" t="s">
        <v>678</v>
      </c>
      <c r="D1099" s="84">
        <v>43483</v>
      </c>
      <c r="E1099" s="85" t="s">
        <v>2523</v>
      </c>
      <c r="F1099" s="85" t="s">
        <v>6</v>
      </c>
      <c r="G1099" s="85">
        <v>1072770</v>
      </c>
      <c r="H1099" s="89"/>
      <c r="I1099" s="285" t="s">
        <v>4196</v>
      </c>
      <c r="J1099" s="89"/>
      <c r="K1099" s="89"/>
      <c r="L1099" s="89"/>
      <c r="M1099" s="89"/>
      <c r="N1099" s="286">
        <v>0</v>
      </c>
      <c r="O1099" s="286">
        <v>848017.5</v>
      </c>
      <c r="P1099" s="89" t="s">
        <v>674</v>
      </c>
    </row>
    <row r="1100" spans="1:16" ht="51">
      <c r="A1100" s="283">
        <v>513</v>
      </c>
      <c r="B1100" s="89"/>
      <c r="C1100" s="284" t="s">
        <v>173</v>
      </c>
      <c r="D1100" s="84">
        <v>43483</v>
      </c>
      <c r="E1100" s="85" t="s">
        <v>2524</v>
      </c>
      <c r="F1100" s="85" t="s">
        <v>11</v>
      </c>
      <c r="G1100" s="85">
        <v>945225</v>
      </c>
      <c r="H1100" s="89"/>
      <c r="I1100" s="285" t="s">
        <v>4197</v>
      </c>
      <c r="J1100" s="89"/>
      <c r="K1100" s="89"/>
      <c r="L1100" s="89"/>
      <c r="M1100" s="89"/>
      <c r="N1100" s="286">
        <v>50</v>
      </c>
      <c r="O1100" s="286">
        <v>0</v>
      </c>
      <c r="P1100" s="89" t="s">
        <v>674</v>
      </c>
    </row>
    <row r="1101" spans="1:16" ht="51">
      <c r="A1101" s="283">
        <v>6</v>
      </c>
      <c r="B1101" s="89"/>
      <c r="C1101" s="284" t="s">
        <v>42</v>
      </c>
      <c r="D1101" s="84">
        <v>43486</v>
      </c>
      <c r="E1101" s="85" t="s">
        <v>2525</v>
      </c>
      <c r="F1101" s="85" t="s">
        <v>3</v>
      </c>
      <c r="G1101" s="85">
        <v>1705130</v>
      </c>
      <c r="H1101" s="89"/>
      <c r="I1101" s="285" t="s">
        <v>4198</v>
      </c>
      <c r="J1101" s="89"/>
      <c r="K1101" s="89"/>
      <c r="L1101" s="89"/>
      <c r="M1101" s="89"/>
      <c r="N1101" s="286">
        <v>0</v>
      </c>
      <c r="O1101" s="286">
        <v>35</v>
      </c>
      <c r="P1101" s="89" t="s">
        <v>674</v>
      </c>
    </row>
    <row r="1102" spans="1:16" ht="38.25">
      <c r="A1102" s="283" t="s">
        <v>567</v>
      </c>
      <c r="B1102" s="89"/>
      <c r="C1102" s="284" t="s">
        <v>617</v>
      </c>
      <c r="D1102" s="84">
        <v>43486</v>
      </c>
      <c r="E1102" s="85" t="s">
        <v>2526</v>
      </c>
      <c r="F1102" s="85" t="s">
        <v>3</v>
      </c>
      <c r="G1102" s="85">
        <v>1705118</v>
      </c>
      <c r="H1102" s="89"/>
      <c r="I1102" s="285" t="s">
        <v>4199</v>
      </c>
      <c r="J1102" s="89"/>
      <c r="K1102" s="89"/>
      <c r="L1102" s="89"/>
      <c r="M1102" s="89"/>
      <c r="N1102" s="286">
        <v>0</v>
      </c>
      <c r="O1102" s="286">
        <v>1400.52</v>
      </c>
      <c r="P1102" s="89" t="s">
        <v>674</v>
      </c>
    </row>
    <row r="1103" spans="1:16" ht="51">
      <c r="A1103" s="283">
        <v>35</v>
      </c>
      <c r="B1103" s="89"/>
      <c r="C1103" s="284" t="s">
        <v>48</v>
      </c>
      <c r="D1103" s="84">
        <v>43486</v>
      </c>
      <c r="E1103" s="85" t="s">
        <v>2527</v>
      </c>
      <c r="F1103" s="85" t="s">
        <v>3</v>
      </c>
      <c r="G1103" s="85">
        <v>1705114</v>
      </c>
      <c r="H1103" s="89"/>
      <c r="I1103" s="285" t="s">
        <v>758</v>
      </c>
      <c r="J1103" s="89"/>
      <c r="K1103" s="89"/>
      <c r="L1103" s="89"/>
      <c r="M1103" s="89"/>
      <c r="N1103" s="286">
        <v>0</v>
      </c>
      <c r="O1103" s="286">
        <v>1200</v>
      </c>
      <c r="P1103" s="89" t="s">
        <v>674</v>
      </c>
    </row>
    <row r="1104" spans="1:16" ht="51">
      <c r="A1104" s="283">
        <v>35</v>
      </c>
      <c r="B1104" s="89"/>
      <c r="C1104" s="284" t="s">
        <v>48</v>
      </c>
      <c r="D1104" s="84">
        <v>43486</v>
      </c>
      <c r="E1104" s="85" t="s">
        <v>2528</v>
      </c>
      <c r="F1104" s="85" t="s">
        <v>3</v>
      </c>
      <c r="G1104" s="85">
        <v>1705113</v>
      </c>
      <c r="H1104" s="89"/>
      <c r="I1104" s="285" t="s">
        <v>758</v>
      </c>
      <c r="J1104" s="89"/>
      <c r="K1104" s="89"/>
      <c r="L1104" s="89"/>
      <c r="M1104" s="89"/>
      <c r="N1104" s="286">
        <v>0</v>
      </c>
      <c r="O1104" s="286">
        <v>1200</v>
      </c>
      <c r="P1104" s="89" t="s">
        <v>674</v>
      </c>
    </row>
    <row r="1105" spans="1:16" ht="51">
      <c r="A1105" s="283">
        <v>224</v>
      </c>
      <c r="B1105" s="89"/>
      <c r="C1105" s="284" t="s">
        <v>107</v>
      </c>
      <c r="D1105" s="84">
        <v>43486</v>
      </c>
      <c r="E1105" s="85" t="s">
        <v>2529</v>
      </c>
      <c r="F1105" s="85" t="s">
        <v>3</v>
      </c>
      <c r="G1105" s="85">
        <v>1705084</v>
      </c>
      <c r="H1105" s="89"/>
      <c r="I1105" s="285" t="s">
        <v>4200</v>
      </c>
      <c r="J1105" s="89"/>
      <c r="K1105" s="89"/>
      <c r="L1105" s="89"/>
      <c r="M1105" s="89"/>
      <c r="N1105" s="286">
        <v>0</v>
      </c>
      <c r="O1105" s="286">
        <v>20</v>
      </c>
      <c r="P1105" s="89" t="s">
        <v>674</v>
      </c>
    </row>
    <row r="1106" spans="1:16" ht="51">
      <c r="A1106" s="283">
        <v>224</v>
      </c>
      <c r="B1106" s="89"/>
      <c r="C1106" s="284" t="s">
        <v>107</v>
      </c>
      <c r="D1106" s="84">
        <v>43486</v>
      </c>
      <c r="E1106" s="85" t="s">
        <v>2530</v>
      </c>
      <c r="F1106" s="85" t="s">
        <v>3</v>
      </c>
      <c r="G1106" s="85">
        <v>1705083</v>
      </c>
      <c r="H1106" s="89"/>
      <c r="I1106" s="285" t="s">
        <v>4201</v>
      </c>
      <c r="J1106" s="89"/>
      <c r="K1106" s="89"/>
      <c r="L1106" s="89"/>
      <c r="M1106" s="89"/>
      <c r="N1106" s="286">
        <v>0</v>
      </c>
      <c r="O1106" s="286">
        <v>20</v>
      </c>
      <c r="P1106" s="89" t="s">
        <v>674</v>
      </c>
    </row>
    <row r="1107" spans="1:16" ht="51">
      <c r="A1107" s="283" t="s">
        <v>567</v>
      </c>
      <c r="B1107" s="89"/>
      <c r="C1107" s="284" t="s">
        <v>617</v>
      </c>
      <c r="D1107" s="84">
        <v>43486</v>
      </c>
      <c r="E1107" s="85" t="s">
        <v>2531</v>
      </c>
      <c r="F1107" s="85" t="s">
        <v>3</v>
      </c>
      <c r="G1107" s="85">
        <v>1705081</v>
      </c>
      <c r="H1107" s="89"/>
      <c r="I1107" s="285" t="s">
        <v>742</v>
      </c>
      <c r="J1107" s="89"/>
      <c r="K1107" s="89"/>
      <c r="L1107" s="89"/>
      <c r="M1107" s="89"/>
      <c r="N1107" s="286">
        <v>0</v>
      </c>
      <c r="O1107" s="286">
        <v>700</v>
      </c>
      <c r="P1107" s="89" t="s">
        <v>674</v>
      </c>
    </row>
    <row r="1108" spans="1:16" ht="51">
      <c r="A1108" s="283">
        <v>46</v>
      </c>
      <c r="B1108" s="89"/>
      <c r="C1108" s="284" t="s">
        <v>50</v>
      </c>
      <c r="D1108" s="84">
        <v>43486</v>
      </c>
      <c r="E1108" s="85" t="s">
        <v>2532</v>
      </c>
      <c r="F1108" s="85" t="s">
        <v>3</v>
      </c>
      <c r="G1108" s="85">
        <v>1705078</v>
      </c>
      <c r="H1108" s="89"/>
      <c r="I1108" s="285" t="s">
        <v>4202</v>
      </c>
      <c r="J1108" s="89"/>
      <c r="K1108" s="89"/>
      <c r="L1108" s="89"/>
      <c r="M1108" s="89"/>
      <c r="N1108" s="286">
        <v>0</v>
      </c>
      <c r="O1108" s="286">
        <v>8260</v>
      </c>
      <c r="P1108" s="89" t="s">
        <v>674</v>
      </c>
    </row>
    <row r="1109" spans="1:16" ht="51">
      <c r="A1109" s="283">
        <v>132</v>
      </c>
      <c r="B1109" s="89"/>
      <c r="C1109" s="284" t="s">
        <v>70</v>
      </c>
      <c r="D1109" s="84">
        <v>43486</v>
      </c>
      <c r="E1109" s="85" t="s">
        <v>2533</v>
      </c>
      <c r="F1109" s="85" t="s">
        <v>3</v>
      </c>
      <c r="G1109" s="85">
        <v>1705075</v>
      </c>
      <c r="H1109" s="89"/>
      <c r="I1109" s="285" t="s">
        <v>4203</v>
      </c>
      <c r="J1109" s="89"/>
      <c r="K1109" s="89"/>
      <c r="L1109" s="89"/>
      <c r="M1109" s="89"/>
      <c r="N1109" s="286">
        <v>0</v>
      </c>
      <c r="O1109" s="286">
        <v>30327.5</v>
      </c>
      <c r="P1109" s="89" t="s">
        <v>674</v>
      </c>
    </row>
    <row r="1110" spans="1:16" ht="38.25">
      <c r="A1110" s="283">
        <v>20</v>
      </c>
      <c r="B1110" s="89"/>
      <c r="C1110" s="284" t="s">
        <v>46</v>
      </c>
      <c r="D1110" s="84">
        <v>43486</v>
      </c>
      <c r="E1110" s="85" t="s">
        <v>2534</v>
      </c>
      <c r="F1110" s="85" t="s">
        <v>3</v>
      </c>
      <c r="G1110" s="85">
        <v>1705069</v>
      </c>
      <c r="H1110" s="89"/>
      <c r="I1110" s="285" t="s">
        <v>4204</v>
      </c>
      <c r="J1110" s="89"/>
      <c r="K1110" s="89"/>
      <c r="L1110" s="89"/>
      <c r="M1110" s="89"/>
      <c r="N1110" s="286">
        <v>0</v>
      </c>
      <c r="O1110" s="286">
        <v>83.9</v>
      </c>
      <c r="P1110" s="89" t="s">
        <v>674</v>
      </c>
    </row>
    <row r="1111" spans="1:16" ht="51">
      <c r="A1111" s="283">
        <v>47</v>
      </c>
      <c r="B1111" s="89"/>
      <c r="C1111" s="284" t="s">
        <v>51</v>
      </c>
      <c r="D1111" s="84">
        <v>43486</v>
      </c>
      <c r="E1111" s="85" t="s">
        <v>2535</v>
      </c>
      <c r="F1111" s="85" t="s">
        <v>3</v>
      </c>
      <c r="G1111" s="85">
        <v>1705068</v>
      </c>
      <c r="H1111" s="89"/>
      <c r="I1111" s="285" t="s">
        <v>4205</v>
      </c>
      <c r="J1111" s="89"/>
      <c r="K1111" s="89"/>
      <c r="L1111" s="89"/>
      <c r="M1111" s="89"/>
      <c r="N1111" s="286">
        <v>0</v>
      </c>
      <c r="O1111" s="286">
        <v>54</v>
      </c>
      <c r="P1111" s="89" t="s">
        <v>674</v>
      </c>
    </row>
    <row r="1112" spans="1:16" ht="63.75">
      <c r="A1112" s="283">
        <v>20</v>
      </c>
      <c r="B1112" s="89"/>
      <c r="C1112" s="284" t="s">
        <v>46</v>
      </c>
      <c r="D1112" s="84">
        <v>43486</v>
      </c>
      <c r="E1112" s="85" t="s">
        <v>2536</v>
      </c>
      <c r="F1112" s="85" t="s">
        <v>3</v>
      </c>
      <c r="G1112" s="85">
        <v>1705063</v>
      </c>
      <c r="H1112" s="89"/>
      <c r="I1112" s="285" t="s">
        <v>4206</v>
      </c>
      <c r="J1112" s="89"/>
      <c r="K1112" s="89"/>
      <c r="L1112" s="89"/>
      <c r="M1112" s="89"/>
      <c r="N1112" s="286">
        <v>0</v>
      </c>
      <c r="O1112" s="286">
        <v>40</v>
      </c>
      <c r="P1112" s="89" t="s">
        <v>674</v>
      </c>
    </row>
    <row r="1113" spans="1:16" ht="51">
      <c r="A1113" s="283">
        <v>292</v>
      </c>
      <c r="B1113" s="89"/>
      <c r="C1113" s="284" t="s">
        <v>132</v>
      </c>
      <c r="D1113" s="84">
        <v>43486</v>
      </c>
      <c r="E1113" s="85" t="s">
        <v>2537</v>
      </c>
      <c r="F1113" s="85" t="s">
        <v>3</v>
      </c>
      <c r="G1113" s="85">
        <v>1705054</v>
      </c>
      <c r="H1113" s="89"/>
      <c r="I1113" s="285" t="s">
        <v>4207</v>
      </c>
      <c r="J1113" s="89"/>
      <c r="K1113" s="89"/>
      <c r="L1113" s="89"/>
      <c r="M1113" s="89"/>
      <c r="N1113" s="286">
        <v>0</v>
      </c>
      <c r="O1113" s="286">
        <v>90</v>
      </c>
      <c r="P1113" s="89" t="s">
        <v>674</v>
      </c>
    </row>
    <row r="1114" spans="1:16" ht="51">
      <c r="A1114" s="283">
        <v>292</v>
      </c>
      <c r="B1114" s="89"/>
      <c r="C1114" s="284" t="s">
        <v>132</v>
      </c>
      <c r="D1114" s="84">
        <v>43486</v>
      </c>
      <c r="E1114" s="85" t="s">
        <v>2538</v>
      </c>
      <c r="F1114" s="85" t="s">
        <v>3</v>
      </c>
      <c r="G1114" s="85">
        <v>1705053</v>
      </c>
      <c r="H1114" s="89"/>
      <c r="I1114" s="285" t="s">
        <v>4207</v>
      </c>
      <c r="J1114" s="89"/>
      <c r="K1114" s="89"/>
      <c r="L1114" s="89"/>
      <c r="M1114" s="89"/>
      <c r="N1114" s="286">
        <v>0</v>
      </c>
      <c r="O1114" s="286">
        <v>123</v>
      </c>
      <c r="P1114" s="89" t="s">
        <v>674</v>
      </c>
    </row>
    <row r="1115" spans="1:16" ht="51">
      <c r="A1115" s="283">
        <v>292</v>
      </c>
      <c r="B1115" s="89"/>
      <c r="C1115" s="284" t="s">
        <v>132</v>
      </c>
      <c r="D1115" s="84">
        <v>43486</v>
      </c>
      <c r="E1115" s="85" t="s">
        <v>2539</v>
      </c>
      <c r="F1115" s="85" t="s">
        <v>3</v>
      </c>
      <c r="G1115" s="85">
        <v>1705051</v>
      </c>
      <c r="H1115" s="89"/>
      <c r="I1115" s="285" t="s">
        <v>4207</v>
      </c>
      <c r="J1115" s="89"/>
      <c r="K1115" s="89"/>
      <c r="L1115" s="89"/>
      <c r="M1115" s="89"/>
      <c r="N1115" s="286">
        <v>0</v>
      </c>
      <c r="O1115" s="286">
        <v>127</v>
      </c>
      <c r="P1115" s="89" t="s">
        <v>674</v>
      </c>
    </row>
    <row r="1116" spans="1:16" ht="51">
      <c r="A1116" s="283">
        <v>292</v>
      </c>
      <c r="B1116" s="89"/>
      <c r="C1116" s="284" t="s">
        <v>132</v>
      </c>
      <c r="D1116" s="84">
        <v>43486</v>
      </c>
      <c r="E1116" s="85" t="s">
        <v>2540</v>
      </c>
      <c r="F1116" s="85" t="s">
        <v>3</v>
      </c>
      <c r="G1116" s="85">
        <v>1705050</v>
      </c>
      <c r="H1116" s="89"/>
      <c r="I1116" s="285" t="s">
        <v>4207</v>
      </c>
      <c r="J1116" s="89"/>
      <c r="K1116" s="89"/>
      <c r="L1116" s="89"/>
      <c r="M1116" s="89"/>
      <c r="N1116" s="286">
        <v>0</v>
      </c>
      <c r="O1116" s="286">
        <v>120</v>
      </c>
      <c r="P1116" s="89" t="s">
        <v>674</v>
      </c>
    </row>
    <row r="1117" spans="1:16" ht="51">
      <c r="A1117" s="283">
        <v>292</v>
      </c>
      <c r="B1117" s="89"/>
      <c r="C1117" s="284" t="s">
        <v>132</v>
      </c>
      <c r="D1117" s="84">
        <v>43486</v>
      </c>
      <c r="E1117" s="85" t="s">
        <v>2541</v>
      </c>
      <c r="F1117" s="85" t="s">
        <v>3</v>
      </c>
      <c r="G1117" s="85">
        <v>1705048</v>
      </c>
      <c r="H1117" s="89"/>
      <c r="I1117" s="285" t="s">
        <v>4207</v>
      </c>
      <c r="J1117" s="89"/>
      <c r="K1117" s="89"/>
      <c r="L1117" s="89"/>
      <c r="M1117" s="89"/>
      <c r="N1117" s="286">
        <v>0</v>
      </c>
      <c r="O1117" s="286">
        <v>125</v>
      </c>
      <c r="P1117" s="89" t="s">
        <v>674</v>
      </c>
    </row>
    <row r="1118" spans="1:16" ht="51">
      <c r="A1118" s="283">
        <v>292</v>
      </c>
      <c r="B1118" s="89"/>
      <c r="C1118" s="284" t="s">
        <v>132</v>
      </c>
      <c r="D1118" s="84">
        <v>43486</v>
      </c>
      <c r="E1118" s="85" t="s">
        <v>2542</v>
      </c>
      <c r="F1118" s="85" t="s">
        <v>3</v>
      </c>
      <c r="G1118" s="85">
        <v>1705047</v>
      </c>
      <c r="H1118" s="89"/>
      <c r="I1118" s="285" t="s">
        <v>4207</v>
      </c>
      <c r="J1118" s="89"/>
      <c r="K1118" s="89"/>
      <c r="L1118" s="89"/>
      <c r="M1118" s="89"/>
      <c r="N1118" s="286">
        <v>0</v>
      </c>
      <c r="O1118" s="286">
        <v>131</v>
      </c>
      <c r="P1118" s="89" t="s">
        <v>674</v>
      </c>
    </row>
    <row r="1119" spans="1:16" ht="63.75">
      <c r="A1119" s="283" t="s">
        <v>567</v>
      </c>
      <c r="B1119" s="89"/>
      <c r="C1119" s="284" t="s">
        <v>617</v>
      </c>
      <c r="D1119" s="84">
        <v>43486</v>
      </c>
      <c r="E1119" s="85" t="s">
        <v>2543</v>
      </c>
      <c r="F1119" s="85" t="s">
        <v>3</v>
      </c>
      <c r="G1119" s="85">
        <v>1705203</v>
      </c>
      <c r="H1119" s="89"/>
      <c r="I1119" s="285" t="s">
        <v>4208</v>
      </c>
      <c r="J1119" s="89"/>
      <c r="K1119" s="89"/>
      <c r="L1119" s="89"/>
      <c r="M1119" s="89"/>
      <c r="N1119" s="286">
        <v>0</v>
      </c>
      <c r="O1119" s="286">
        <v>4890.8599999999997</v>
      </c>
      <c r="P1119" s="89" t="s">
        <v>674</v>
      </c>
    </row>
    <row r="1120" spans="1:16" ht="63.75">
      <c r="A1120" s="283">
        <v>190</v>
      </c>
      <c r="B1120" s="89"/>
      <c r="C1120" s="284" t="s">
        <v>94</v>
      </c>
      <c r="D1120" s="84">
        <v>43486</v>
      </c>
      <c r="E1120" s="85" t="s">
        <v>2544</v>
      </c>
      <c r="F1120" s="85" t="s">
        <v>3</v>
      </c>
      <c r="G1120" s="85">
        <v>1705198</v>
      </c>
      <c r="H1120" s="89"/>
      <c r="I1120" s="285" t="s">
        <v>4209</v>
      </c>
      <c r="J1120" s="89"/>
      <c r="K1120" s="89"/>
      <c r="L1120" s="89"/>
      <c r="M1120" s="89"/>
      <c r="N1120" s="286">
        <v>0</v>
      </c>
      <c r="O1120" s="286">
        <v>100</v>
      </c>
      <c r="P1120" s="89" t="s">
        <v>674</v>
      </c>
    </row>
    <row r="1121" spans="1:16" ht="38.25">
      <c r="A1121" s="283">
        <v>572</v>
      </c>
      <c r="B1121" s="89"/>
      <c r="C1121" s="284" t="s">
        <v>179</v>
      </c>
      <c r="D1121" s="84">
        <v>43486</v>
      </c>
      <c r="E1121" s="85" t="s">
        <v>2545</v>
      </c>
      <c r="F1121" s="85" t="s">
        <v>3</v>
      </c>
      <c r="G1121" s="85">
        <v>1705191</v>
      </c>
      <c r="H1121" s="89"/>
      <c r="I1121" s="285" t="s">
        <v>4210</v>
      </c>
      <c r="J1121" s="89"/>
      <c r="K1121" s="89"/>
      <c r="L1121" s="89"/>
      <c r="M1121" s="89"/>
      <c r="N1121" s="286">
        <v>0</v>
      </c>
      <c r="O1121" s="286">
        <v>7903.6500000000005</v>
      </c>
      <c r="P1121" s="89" t="s">
        <v>674</v>
      </c>
    </row>
    <row r="1122" spans="1:16" ht="38.25">
      <c r="A1122" s="283">
        <v>572</v>
      </c>
      <c r="B1122" s="89"/>
      <c r="C1122" s="284" t="s">
        <v>179</v>
      </c>
      <c r="D1122" s="84">
        <v>43486</v>
      </c>
      <c r="E1122" s="85" t="s">
        <v>2546</v>
      </c>
      <c r="F1122" s="85" t="s">
        <v>3</v>
      </c>
      <c r="G1122" s="85">
        <v>1705190</v>
      </c>
      <c r="H1122" s="89"/>
      <c r="I1122" s="285" t="s">
        <v>4211</v>
      </c>
      <c r="J1122" s="89"/>
      <c r="K1122" s="89"/>
      <c r="L1122" s="89"/>
      <c r="M1122" s="89"/>
      <c r="N1122" s="286">
        <v>0</v>
      </c>
      <c r="O1122" s="286">
        <v>5901.54</v>
      </c>
      <c r="P1122" s="89" t="s">
        <v>674</v>
      </c>
    </row>
    <row r="1123" spans="1:16" ht="38.25">
      <c r="A1123" s="283">
        <v>572</v>
      </c>
      <c r="B1123" s="89"/>
      <c r="C1123" s="284" t="s">
        <v>179</v>
      </c>
      <c r="D1123" s="84">
        <v>43486</v>
      </c>
      <c r="E1123" s="85" t="s">
        <v>2547</v>
      </c>
      <c r="F1123" s="85" t="s">
        <v>3</v>
      </c>
      <c r="G1123" s="85">
        <v>1705189</v>
      </c>
      <c r="H1123" s="89"/>
      <c r="I1123" s="285" t="s">
        <v>4212</v>
      </c>
      <c r="J1123" s="89"/>
      <c r="K1123" s="89"/>
      <c r="L1123" s="89"/>
      <c r="M1123" s="89"/>
      <c r="N1123" s="286">
        <v>0</v>
      </c>
      <c r="O1123" s="286">
        <v>5901.54</v>
      </c>
      <c r="P1123" s="89" t="s">
        <v>674</v>
      </c>
    </row>
    <row r="1124" spans="1:16" ht="38.25">
      <c r="A1124" s="283">
        <v>572</v>
      </c>
      <c r="B1124" s="89"/>
      <c r="C1124" s="284" t="s">
        <v>179</v>
      </c>
      <c r="D1124" s="84">
        <v>43486</v>
      </c>
      <c r="E1124" s="85" t="s">
        <v>2548</v>
      </c>
      <c r="F1124" s="85" t="s">
        <v>3</v>
      </c>
      <c r="G1124" s="85">
        <v>1705187</v>
      </c>
      <c r="H1124" s="89"/>
      <c r="I1124" s="285" t="s">
        <v>4213</v>
      </c>
      <c r="J1124" s="89"/>
      <c r="K1124" s="89"/>
      <c r="L1124" s="89"/>
      <c r="M1124" s="89"/>
      <c r="N1124" s="286">
        <v>0</v>
      </c>
      <c r="O1124" s="286">
        <v>7903.6500000000005</v>
      </c>
      <c r="P1124" s="89" t="s">
        <v>674</v>
      </c>
    </row>
    <row r="1125" spans="1:16" ht="38.25">
      <c r="A1125" s="283">
        <v>572</v>
      </c>
      <c r="B1125" s="89"/>
      <c r="C1125" s="284" t="s">
        <v>179</v>
      </c>
      <c r="D1125" s="84">
        <v>43486</v>
      </c>
      <c r="E1125" s="85" t="s">
        <v>2549</v>
      </c>
      <c r="F1125" s="85" t="s">
        <v>3</v>
      </c>
      <c r="G1125" s="85">
        <v>1705185</v>
      </c>
      <c r="H1125" s="89"/>
      <c r="I1125" s="285" t="s">
        <v>4214</v>
      </c>
      <c r="J1125" s="89"/>
      <c r="K1125" s="89"/>
      <c r="L1125" s="89"/>
      <c r="M1125" s="89"/>
      <c r="N1125" s="286">
        <v>0</v>
      </c>
      <c r="O1125" s="286">
        <v>5901.54</v>
      </c>
      <c r="P1125" s="89" t="s">
        <v>674</v>
      </c>
    </row>
    <row r="1126" spans="1:16" ht="51">
      <c r="A1126" s="283">
        <v>526</v>
      </c>
      <c r="B1126" s="89"/>
      <c r="C1126" s="284" t="s">
        <v>612</v>
      </c>
      <c r="D1126" s="84">
        <v>43486</v>
      </c>
      <c r="E1126" s="85" t="s">
        <v>2550</v>
      </c>
      <c r="F1126" s="85" t="s">
        <v>3</v>
      </c>
      <c r="G1126" s="85">
        <v>1705184</v>
      </c>
      <c r="H1126" s="89"/>
      <c r="I1126" s="285" t="s">
        <v>4215</v>
      </c>
      <c r="J1126" s="89"/>
      <c r="K1126" s="89"/>
      <c r="L1126" s="89"/>
      <c r="M1126" s="89"/>
      <c r="N1126" s="286">
        <v>0</v>
      </c>
      <c r="O1126" s="286">
        <v>77</v>
      </c>
      <c r="P1126" s="89" t="s">
        <v>674</v>
      </c>
    </row>
    <row r="1127" spans="1:16" ht="38.25">
      <c r="A1127" s="283">
        <v>572</v>
      </c>
      <c r="B1127" s="89"/>
      <c r="C1127" s="284" t="s">
        <v>179</v>
      </c>
      <c r="D1127" s="84">
        <v>43486</v>
      </c>
      <c r="E1127" s="85" t="s">
        <v>2551</v>
      </c>
      <c r="F1127" s="85" t="s">
        <v>3</v>
      </c>
      <c r="G1127" s="85">
        <v>1705182</v>
      </c>
      <c r="H1127" s="89"/>
      <c r="I1127" s="285" t="s">
        <v>4216</v>
      </c>
      <c r="J1127" s="89"/>
      <c r="K1127" s="89"/>
      <c r="L1127" s="89"/>
      <c r="M1127" s="89"/>
      <c r="N1127" s="286">
        <v>0</v>
      </c>
      <c r="O1127" s="286">
        <v>7903.6500000000005</v>
      </c>
      <c r="P1127" s="89" t="s">
        <v>674</v>
      </c>
    </row>
    <row r="1128" spans="1:16" ht="38.25">
      <c r="A1128" s="283">
        <v>35</v>
      </c>
      <c r="B1128" s="89"/>
      <c r="C1128" s="284" t="s">
        <v>48</v>
      </c>
      <c r="D1128" s="84">
        <v>43486</v>
      </c>
      <c r="E1128" s="85" t="s">
        <v>2552</v>
      </c>
      <c r="F1128" s="85" t="s">
        <v>3</v>
      </c>
      <c r="G1128" s="85">
        <v>1705181</v>
      </c>
      <c r="H1128" s="89"/>
      <c r="I1128" s="285" t="s">
        <v>4217</v>
      </c>
      <c r="J1128" s="89"/>
      <c r="K1128" s="89"/>
      <c r="L1128" s="89"/>
      <c r="M1128" s="89"/>
      <c r="N1128" s="286">
        <v>0</v>
      </c>
      <c r="O1128" s="286">
        <v>355</v>
      </c>
      <c r="P1128" s="89" t="s">
        <v>674</v>
      </c>
    </row>
    <row r="1129" spans="1:16" ht="63.75">
      <c r="A1129" s="283">
        <v>20</v>
      </c>
      <c r="B1129" s="89"/>
      <c r="C1129" s="284" t="s">
        <v>46</v>
      </c>
      <c r="D1129" s="84">
        <v>43486</v>
      </c>
      <c r="E1129" s="85" t="s">
        <v>2553</v>
      </c>
      <c r="F1129" s="85" t="s">
        <v>3</v>
      </c>
      <c r="G1129" s="85">
        <v>1705146</v>
      </c>
      <c r="H1129" s="89"/>
      <c r="I1129" s="285" t="s">
        <v>4218</v>
      </c>
      <c r="J1129" s="89"/>
      <c r="K1129" s="89"/>
      <c r="L1129" s="89"/>
      <c r="M1129" s="89"/>
      <c r="N1129" s="286">
        <v>0</v>
      </c>
      <c r="O1129" s="286">
        <v>223.02</v>
      </c>
      <c r="P1129" s="89" t="s">
        <v>674</v>
      </c>
    </row>
    <row r="1130" spans="1:16" ht="63.75">
      <c r="A1130" s="283">
        <v>20</v>
      </c>
      <c r="B1130" s="89"/>
      <c r="C1130" s="284" t="s">
        <v>46</v>
      </c>
      <c r="D1130" s="84">
        <v>43486</v>
      </c>
      <c r="E1130" s="85" t="s">
        <v>2554</v>
      </c>
      <c r="F1130" s="85" t="s">
        <v>3</v>
      </c>
      <c r="G1130" s="85">
        <v>1705142</v>
      </c>
      <c r="H1130" s="89"/>
      <c r="I1130" s="285" t="s">
        <v>4219</v>
      </c>
      <c r="J1130" s="89"/>
      <c r="K1130" s="89"/>
      <c r="L1130" s="89"/>
      <c r="M1130" s="89"/>
      <c r="N1130" s="286">
        <v>0</v>
      </c>
      <c r="O1130" s="286">
        <v>168</v>
      </c>
      <c r="P1130" s="89" t="s">
        <v>674</v>
      </c>
    </row>
    <row r="1131" spans="1:16" ht="51">
      <c r="A1131" s="283">
        <v>20</v>
      </c>
      <c r="B1131" s="89"/>
      <c r="C1131" s="284" t="s">
        <v>46</v>
      </c>
      <c r="D1131" s="84">
        <v>43486</v>
      </c>
      <c r="E1131" s="85" t="s">
        <v>2555</v>
      </c>
      <c r="F1131" s="85" t="s">
        <v>3</v>
      </c>
      <c r="G1131" s="85">
        <v>1705140</v>
      </c>
      <c r="H1131" s="89"/>
      <c r="I1131" s="285" t="s">
        <v>4220</v>
      </c>
      <c r="J1131" s="89"/>
      <c r="K1131" s="89"/>
      <c r="L1131" s="89"/>
      <c r="M1131" s="89"/>
      <c r="N1131" s="286">
        <v>0</v>
      </c>
      <c r="O1131" s="286">
        <v>219.47</v>
      </c>
      <c r="P1131" s="89" t="s">
        <v>674</v>
      </c>
    </row>
    <row r="1132" spans="1:16" ht="51">
      <c r="A1132" s="283">
        <v>20</v>
      </c>
      <c r="B1132" s="89"/>
      <c r="C1132" s="284" t="s">
        <v>46</v>
      </c>
      <c r="D1132" s="84">
        <v>43486</v>
      </c>
      <c r="E1132" s="85" t="s">
        <v>2556</v>
      </c>
      <c r="F1132" s="85" t="s">
        <v>3</v>
      </c>
      <c r="G1132" s="85">
        <v>1705138</v>
      </c>
      <c r="H1132" s="89"/>
      <c r="I1132" s="285" t="s">
        <v>4221</v>
      </c>
      <c r="J1132" s="89"/>
      <c r="K1132" s="89"/>
      <c r="L1132" s="89"/>
      <c r="M1132" s="89"/>
      <c r="N1132" s="286">
        <v>0</v>
      </c>
      <c r="O1132" s="286">
        <v>5959.2</v>
      </c>
      <c r="P1132" s="89" t="s">
        <v>674</v>
      </c>
    </row>
    <row r="1133" spans="1:16" ht="51">
      <c r="A1133" s="283">
        <v>283</v>
      </c>
      <c r="B1133" s="89"/>
      <c r="C1133" s="284" t="s">
        <v>127</v>
      </c>
      <c r="D1133" s="84">
        <v>43486</v>
      </c>
      <c r="E1133" s="85" t="s">
        <v>2557</v>
      </c>
      <c r="F1133" s="85" t="s">
        <v>3</v>
      </c>
      <c r="G1133" s="85">
        <v>1705060</v>
      </c>
      <c r="H1133" s="89"/>
      <c r="I1133" s="285" t="s">
        <v>4222</v>
      </c>
      <c r="J1133" s="89"/>
      <c r="K1133" s="89"/>
      <c r="L1133" s="89"/>
      <c r="M1133" s="89"/>
      <c r="N1133" s="286">
        <v>0</v>
      </c>
      <c r="O1133" s="286">
        <v>68.600000000000009</v>
      </c>
      <c r="P1133" s="89" t="s">
        <v>674</v>
      </c>
    </row>
    <row r="1134" spans="1:16" ht="63.75">
      <c r="A1134" s="283">
        <v>526</v>
      </c>
      <c r="B1134" s="89"/>
      <c r="C1134" s="284" t="s">
        <v>612</v>
      </c>
      <c r="D1134" s="84">
        <v>43486</v>
      </c>
      <c r="E1134" s="85" t="s">
        <v>2558</v>
      </c>
      <c r="F1134" s="85" t="s">
        <v>3</v>
      </c>
      <c r="G1134" s="85">
        <v>1705058</v>
      </c>
      <c r="H1134" s="89"/>
      <c r="I1134" s="285" t="s">
        <v>4223</v>
      </c>
      <c r="J1134" s="89"/>
      <c r="K1134" s="89"/>
      <c r="L1134" s="89"/>
      <c r="M1134" s="89"/>
      <c r="N1134" s="286">
        <v>0</v>
      </c>
      <c r="O1134" s="286">
        <v>115.3</v>
      </c>
      <c r="P1134" s="89" t="s">
        <v>674</v>
      </c>
    </row>
    <row r="1135" spans="1:16" ht="51">
      <c r="A1135" s="283">
        <v>283</v>
      </c>
      <c r="B1135" s="89"/>
      <c r="C1135" s="284" t="s">
        <v>127</v>
      </c>
      <c r="D1135" s="84">
        <v>43486</v>
      </c>
      <c r="E1135" s="85" t="s">
        <v>2559</v>
      </c>
      <c r="F1135" s="85" t="s">
        <v>3</v>
      </c>
      <c r="G1135" s="85">
        <v>1705055</v>
      </c>
      <c r="H1135" s="89"/>
      <c r="I1135" s="285" t="s">
        <v>4224</v>
      </c>
      <c r="J1135" s="89"/>
      <c r="K1135" s="89"/>
      <c r="L1135" s="89"/>
      <c r="M1135" s="89"/>
      <c r="N1135" s="286">
        <v>0</v>
      </c>
      <c r="O1135" s="286">
        <v>4172.93</v>
      </c>
      <c r="P1135" s="89" t="s">
        <v>674</v>
      </c>
    </row>
    <row r="1136" spans="1:16" ht="51">
      <c r="A1136" s="283">
        <v>283</v>
      </c>
      <c r="B1136" s="89"/>
      <c r="C1136" s="284" t="s">
        <v>127</v>
      </c>
      <c r="D1136" s="84">
        <v>43486</v>
      </c>
      <c r="E1136" s="85" t="s">
        <v>2560</v>
      </c>
      <c r="F1136" s="85" t="s">
        <v>3</v>
      </c>
      <c r="G1136" s="85">
        <v>1705052</v>
      </c>
      <c r="H1136" s="89"/>
      <c r="I1136" s="285" t="s">
        <v>4225</v>
      </c>
      <c r="J1136" s="89"/>
      <c r="K1136" s="89"/>
      <c r="L1136" s="89"/>
      <c r="M1136" s="89"/>
      <c r="N1136" s="286">
        <v>0</v>
      </c>
      <c r="O1136" s="286">
        <v>320.5</v>
      </c>
      <c r="P1136" s="89" t="s">
        <v>674</v>
      </c>
    </row>
    <row r="1137" spans="1:16" ht="51">
      <c r="A1137" s="283">
        <v>283</v>
      </c>
      <c r="B1137" s="89"/>
      <c r="C1137" s="284" t="s">
        <v>127</v>
      </c>
      <c r="D1137" s="84">
        <v>43486</v>
      </c>
      <c r="E1137" s="85" t="s">
        <v>2561</v>
      </c>
      <c r="F1137" s="85" t="s">
        <v>3</v>
      </c>
      <c r="G1137" s="85">
        <v>1705049</v>
      </c>
      <c r="H1137" s="89"/>
      <c r="I1137" s="285" t="s">
        <v>4226</v>
      </c>
      <c r="J1137" s="89"/>
      <c r="K1137" s="89"/>
      <c r="L1137" s="89"/>
      <c r="M1137" s="89"/>
      <c r="N1137" s="286">
        <v>0</v>
      </c>
      <c r="O1137" s="286">
        <v>1290.58</v>
      </c>
      <c r="P1137" s="89" t="s">
        <v>674</v>
      </c>
    </row>
    <row r="1138" spans="1:16" ht="63.75">
      <c r="A1138" s="283">
        <v>650</v>
      </c>
      <c r="B1138" s="89"/>
      <c r="C1138" s="284" t="s">
        <v>189</v>
      </c>
      <c r="D1138" s="84">
        <v>43486</v>
      </c>
      <c r="E1138" s="85" t="s">
        <v>2562</v>
      </c>
      <c r="F1138" s="85" t="s">
        <v>3</v>
      </c>
      <c r="G1138" s="85">
        <v>1705040</v>
      </c>
      <c r="H1138" s="89"/>
      <c r="I1138" s="285" t="s">
        <v>4227</v>
      </c>
      <c r="J1138" s="89"/>
      <c r="K1138" s="89"/>
      <c r="L1138" s="89"/>
      <c r="M1138" s="89"/>
      <c r="N1138" s="286">
        <v>0</v>
      </c>
      <c r="O1138" s="286">
        <v>1659</v>
      </c>
      <c r="P1138" s="89" t="s">
        <v>674</v>
      </c>
    </row>
    <row r="1139" spans="1:16" ht="51">
      <c r="A1139" s="283">
        <v>578</v>
      </c>
      <c r="B1139" s="89"/>
      <c r="C1139" s="284" t="s">
        <v>181</v>
      </c>
      <c r="D1139" s="84">
        <v>43486</v>
      </c>
      <c r="E1139" s="85" t="s">
        <v>2563</v>
      </c>
      <c r="F1139" s="85" t="s">
        <v>3</v>
      </c>
      <c r="G1139" s="85">
        <v>1705033</v>
      </c>
      <c r="H1139" s="89"/>
      <c r="I1139" s="285" t="s">
        <v>4228</v>
      </c>
      <c r="J1139" s="89"/>
      <c r="K1139" s="89"/>
      <c r="L1139" s="89"/>
      <c r="M1139" s="89"/>
      <c r="N1139" s="286">
        <v>0</v>
      </c>
      <c r="O1139" s="286">
        <v>5298.77</v>
      </c>
      <c r="P1139" s="89" t="s">
        <v>674</v>
      </c>
    </row>
    <row r="1140" spans="1:16" ht="63.75">
      <c r="A1140" s="283">
        <v>346</v>
      </c>
      <c r="B1140" s="89"/>
      <c r="C1140" s="284" t="s">
        <v>154</v>
      </c>
      <c r="D1140" s="84">
        <v>43486</v>
      </c>
      <c r="E1140" s="85" t="s">
        <v>2564</v>
      </c>
      <c r="F1140" s="85" t="s">
        <v>3</v>
      </c>
      <c r="G1140" s="85">
        <v>1705025</v>
      </c>
      <c r="H1140" s="89"/>
      <c r="I1140" s="285" t="s">
        <v>4229</v>
      </c>
      <c r="J1140" s="89"/>
      <c r="K1140" s="89"/>
      <c r="L1140" s="89"/>
      <c r="M1140" s="89"/>
      <c r="N1140" s="286">
        <v>0</v>
      </c>
      <c r="O1140" s="286">
        <v>4386.24</v>
      </c>
      <c r="P1140" s="89" t="s">
        <v>674</v>
      </c>
    </row>
    <row r="1141" spans="1:16" ht="63.75">
      <c r="A1141" s="283">
        <v>597</v>
      </c>
      <c r="B1141" s="89"/>
      <c r="C1141" s="284" t="s">
        <v>738</v>
      </c>
      <c r="D1141" s="84">
        <v>43486</v>
      </c>
      <c r="E1141" s="85" t="s">
        <v>2565</v>
      </c>
      <c r="F1141" s="85" t="s">
        <v>3</v>
      </c>
      <c r="G1141" s="85">
        <v>1705020</v>
      </c>
      <c r="H1141" s="89"/>
      <c r="I1141" s="285" t="s">
        <v>4230</v>
      </c>
      <c r="J1141" s="89"/>
      <c r="K1141" s="89"/>
      <c r="L1141" s="89"/>
      <c r="M1141" s="89"/>
      <c r="N1141" s="286">
        <v>0</v>
      </c>
      <c r="O1141" s="286">
        <v>2088</v>
      </c>
      <c r="P1141" s="89" t="s">
        <v>674</v>
      </c>
    </row>
    <row r="1142" spans="1:16" ht="51">
      <c r="A1142" s="283" t="s">
        <v>567</v>
      </c>
      <c r="B1142" s="89"/>
      <c r="C1142" s="284" t="s">
        <v>617</v>
      </c>
      <c r="D1142" s="84">
        <v>43486</v>
      </c>
      <c r="E1142" s="85" t="s">
        <v>2566</v>
      </c>
      <c r="F1142" s="85" t="s">
        <v>3</v>
      </c>
      <c r="G1142" s="85">
        <v>1705018</v>
      </c>
      <c r="H1142" s="89"/>
      <c r="I1142" s="285" t="s">
        <v>4231</v>
      </c>
      <c r="J1142" s="89"/>
      <c r="K1142" s="89"/>
      <c r="L1142" s="89"/>
      <c r="M1142" s="89"/>
      <c r="N1142" s="286">
        <v>0</v>
      </c>
      <c r="O1142" s="286">
        <v>12604.470000000001</v>
      </c>
      <c r="P1142" s="89" t="s">
        <v>674</v>
      </c>
    </row>
    <row r="1143" spans="1:16" ht="63.75">
      <c r="A1143" s="283">
        <v>680</v>
      </c>
      <c r="B1143" s="89"/>
      <c r="C1143" s="284" t="s">
        <v>193</v>
      </c>
      <c r="D1143" s="84">
        <v>43486</v>
      </c>
      <c r="E1143" s="85" t="s">
        <v>2567</v>
      </c>
      <c r="F1143" s="85" t="s">
        <v>3</v>
      </c>
      <c r="G1143" s="85">
        <v>1704997</v>
      </c>
      <c r="H1143" s="89"/>
      <c r="I1143" s="285" t="s">
        <v>4232</v>
      </c>
      <c r="J1143" s="89"/>
      <c r="K1143" s="89"/>
      <c r="L1143" s="89"/>
      <c r="M1143" s="89"/>
      <c r="N1143" s="286">
        <v>0</v>
      </c>
      <c r="O1143" s="286">
        <v>140.53</v>
      </c>
      <c r="P1143" s="89" t="s">
        <v>674</v>
      </c>
    </row>
    <row r="1144" spans="1:16" ht="51">
      <c r="A1144" s="283">
        <v>680</v>
      </c>
      <c r="B1144" s="89"/>
      <c r="C1144" s="284" t="s">
        <v>193</v>
      </c>
      <c r="D1144" s="84">
        <v>43486</v>
      </c>
      <c r="E1144" s="85" t="s">
        <v>2568</v>
      </c>
      <c r="F1144" s="85" t="s">
        <v>3</v>
      </c>
      <c r="G1144" s="85">
        <v>1704995</v>
      </c>
      <c r="H1144" s="89"/>
      <c r="I1144" s="285" t="s">
        <v>4233</v>
      </c>
      <c r="J1144" s="89"/>
      <c r="K1144" s="89"/>
      <c r="L1144" s="89"/>
      <c r="M1144" s="89"/>
      <c r="N1144" s="286">
        <v>0</v>
      </c>
      <c r="O1144" s="286">
        <v>84949.01</v>
      </c>
      <c r="P1144" s="89" t="s">
        <v>674</v>
      </c>
    </row>
    <row r="1145" spans="1:16" ht="51">
      <c r="A1145" s="283">
        <v>383</v>
      </c>
      <c r="B1145" s="89"/>
      <c r="C1145" s="284" t="s">
        <v>1380</v>
      </c>
      <c r="D1145" s="84">
        <v>43486</v>
      </c>
      <c r="E1145" s="85" t="s">
        <v>2569</v>
      </c>
      <c r="F1145" s="85" t="s">
        <v>3</v>
      </c>
      <c r="G1145" s="85">
        <v>1704959</v>
      </c>
      <c r="H1145" s="89"/>
      <c r="I1145" s="285" t="s">
        <v>4234</v>
      </c>
      <c r="J1145" s="89"/>
      <c r="K1145" s="89"/>
      <c r="L1145" s="89"/>
      <c r="M1145" s="89"/>
      <c r="N1145" s="286">
        <v>0</v>
      </c>
      <c r="O1145" s="286">
        <v>21238.5</v>
      </c>
      <c r="P1145" s="89" t="s">
        <v>674</v>
      </c>
    </row>
    <row r="1146" spans="1:16" ht="51">
      <c r="A1146" s="283">
        <v>292</v>
      </c>
      <c r="B1146" s="89"/>
      <c r="C1146" s="284" t="s">
        <v>132</v>
      </c>
      <c r="D1146" s="84">
        <v>43486</v>
      </c>
      <c r="E1146" s="85" t="s">
        <v>2570</v>
      </c>
      <c r="F1146" s="85" t="s">
        <v>3</v>
      </c>
      <c r="G1146" s="85">
        <v>1705046</v>
      </c>
      <c r="H1146" s="89"/>
      <c r="I1146" s="285" t="s">
        <v>4207</v>
      </c>
      <c r="J1146" s="89"/>
      <c r="K1146" s="89"/>
      <c r="L1146" s="89"/>
      <c r="M1146" s="89"/>
      <c r="N1146" s="286">
        <v>0</v>
      </c>
      <c r="O1146" s="286">
        <v>95</v>
      </c>
      <c r="P1146" s="89" t="s">
        <v>674</v>
      </c>
    </row>
    <row r="1147" spans="1:16" ht="51">
      <c r="A1147" s="283">
        <v>292</v>
      </c>
      <c r="B1147" s="89"/>
      <c r="C1147" s="284" t="s">
        <v>132</v>
      </c>
      <c r="D1147" s="84">
        <v>43486</v>
      </c>
      <c r="E1147" s="85" t="s">
        <v>2571</v>
      </c>
      <c r="F1147" s="85" t="s">
        <v>3</v>
      </c>
      <c r="G1147" s="85">
        <v>1705045</v>
      </c>
      <c r="H1147" s="89"/>
      <c r="I1147" s="285" t="s">
        <v>4207</v>
      </c>
      <c r="J1147" s="89"/>
      <c r="K1147" s="89"/>
      <c r="L1147" s="89"/>
      <c r="M1147" s="89"/>
      <c r="N1147" s="286">
        <v>0</v>
      </c>
      <c r="O1147" s="286">
        <v>61</v>
      </c>
      <c r="P1147" s="89" t="s">
        <v>674</v>
      </c>
    </row>
    <row r="1148" spans="1:16" ht="51">
      <c r="A1148" s="283">
        <v>292</v>
      </c>
      <c r="B1148" s="89"/>
      <c r="C1148" s="284" t="s">
        <v>132</v>
      </c>
      <c r="D1148" s="84">
        <v>43486</v>
      </c>
      <c r="E1148" s="85" t="s">
        <v>2572</v>
      </c>
      <c r="F1148" s="85" t="s">
        <v>3</v>
      </c>
      <c r="G1148" s="85">
        <v>1705044</v>
      </c>
      <c r="H1148" s="89"/>
      <c r="I1148" s="285" t="s">
        <v>4207</v>
      </c>
      <c r="J1148" s="89"/>
      <c r="K1148" s="89"/>
      <c r="L1148" s="89"/>
      <c r="M1148" s="89"/>
      <c r="N1148" s="286">
        <v>0</v>
      </c>
      <c r="O1148" s="286">
        <v>130</v>
      </c>
      <c r="P1148" s="89" t="s">
        <v>674</v>
      </c>
    </row>
    <row r="1149" spans="1:16" ht="51">
      <c r="A1149" s="283">
        <v>292</v>
      </c>
      <c r="B1149" s="89"/>
      <c r="C1149" s="284" t="s">
        <v>132</v>
      </c>
      <c r="D1149" s="84">
        <v>43486</v>
      </c>
      <c r="E1149" s="85" t="s">
        <v>2573</v>
      </c>
      <c r="F1149" s="85" t="s">
        <v>3</v>
      </c>
      <c r="G1149" s="85">
        <v>1705043</v>
      </c>
      <c r="H1149" s="89"/>
      <c r="I1149" s="285" t="s">
        <v>4207</v>
      </c>
      <c r="J1149" s="89"/>
      <c r="K1149" s="89"/>
      <c r="L1149" s="89"/>
      <c r="M1149" s="89"/>
      <c r="N1149" s="286">
        <v>0</v>
      </c>
      <c r="O1149" s="286">
        <v>96</v>
      </c>
      <c r="P1149" s="89" t="s">
        <v>674</v>
      </c>
    </row>
    <row r="1150" spans="1:16" ht="51">
      <c r="A1150" s="283">
        <v>291</v>
      </c>
      <c r="B1150" s="89"/>
      <c r="C1150" s="284" t="s">
        <v>131</v>
      </c>
      <c r="D1150" s="84">
        <v>43486</v>
      </c>
      <c r="E1150" s="85" t="s">
        <v>2574</v>
      </c>
      <c r="F1150" s="85" t="s">
        <v>3</v>
      </c>
      <c r="G1150" s="85">
        <v>1705042</v>
      </c>
      <c r="H1150" s="89"/>
      <c r="I1150" s="285" t="s">
        <v>4235</v>
      </c>
      <c r="J1150" s="89"/>
      <c r="K1150" s="89"/>
      <c r="L1150" s="89"/>
      <c r="M1150" s="89"/>
      <c r="N1150" s="286">
        <v>0</v>
      </c>
      <c r="O1150" s="286">
        <v>70</v>
      </c>
      <c r="P1150" s="89" t="s">
        <v>674</v>
      </c>
    </row>
    <row r="1151" spans="1:16" ht="51">
      <c r="A1151" s="283">
        <v>70</v>
      </c>
      <c r="B1151" s="89"/>
      <c r="C1151" s="284" t="s">
        <v>55</v>
      </c>
      <c r="D1151" s="84">
        <v>43486</v>
      </c>
      <c r="E1151" s="85" t="s">
        <v>2575</v>
      </c>
      <c r="F1151" s="85" t="s">
        <v>3</v>
      </c>
      <c r="G1151" s="85">
        <v>1705041</v>
      </c>
      <c r="H1151" s="89"/>
      <c r="I1151" s="285" t="s">
        <v>4236</v>
      </c>
      <c r="J1151" s="89"/>
      <c r="K1151" s="89"/>
      <c r="L1151" s="89"/>
      <c r="M1151" s="89"/>
      <c r="N1151" s="286">
        <v>0</v>
      </c>
      <c r="O1151" s="286">
        <v>20</v>
      </c>
      <c r="P1151" s="89" t="s">
        <v>674</v>
      </c>
    </row>
    <row r="1152" spans="1:16" ht="51">
      <c r="A1152" s="283" t="s">
        <v>567</v>
      </c>
      <c r="B1152" s="89"/>
      <c r="C1152" s="284" t="s">
        <v>617</v>
      </c>
      <c r="D1152" s="84">
        <v>43486</v>
      </c>
      <c r="E1152" s="85" t="s">
        <v>2576</v>
      </c>
      <c r="F1152" s="85" t="s">
        <v>3</v>
      </c>
      <c r="G1152" s="85">
        <v>1705028</v>
      </c>
      <c r="H1152" s="89"/>
      <c r="I1152" s="285" t="s">
        <v>4237</v>
      </c>
      <c r="J1152" s="89"/>
      <c r="K1152" s="89"/>
      <c r="L1152" s="89"/>
      <c r="M1152" s="89"/>
      <c r="N1152" s="286">
        <v>0</v>
      </c>
      <c r="O1152" s="286">
        <v>2000</v>
      </c>
      <c r="P1152" s="89" t="s">
        <v>674</v>
      </c>
    </row>
    <row r="1153" spans="1:16" ht="38.25">
      <c r="A1153" s="283">
        <v>46</v>
      </c>
      <c r="B1153" s="89"/>
      <c r="C1153" s="284" t="s">
        <v>50</v>
      </c>
      <c r="D1153" s="84">
        <v>43486</v>
      </c>
      <c r="E1153" s="85" t="s">
        <v>2577</v>
      </c>
      <c r="F1153" s="85" t="s">
        <v>3</v>
      </c>
      <c r="G1153" s="85">
        <v>1705017</v>
      </c>
      <c r="H1153" s="89"/>
      <c r="I1153" s="285" t="s">
        <v>4135</v>
      </c>
      <c r="J1153" s="89"/>
      <c r="K1153" s="89"/>
      <c r="L1153" s="89"/>
      <c r="M1153" s="89"/>
      <c r="N1153" s="286">
        <v>0</v>
      </c>
      <c r="O1153" s="286">
        <v>4282.6000000000004</v>
      </c>
      <c r="P1153" s="89" t="s">
        <v>674</v>
      </c>
    </row>
    <row r="1154" spans="1:16" ht="51">
      <c r="A1154" s="283">
        <v>224</v>
      </c>
      <c r="B1154" s="89"/>
      <c r="C1154" s="284" t="s">
        <v>107</v>
      </c>
      <c r="D1154" s="84">
        <v>43486</v>
      </c>
      <c r="E1154" s="85" t="s">
        <v>2578</v>
      </c>
      <c r="F1154" s="85" t="s">
        <v>3</v>
      </c>
      <c r="G1154" s="85">
        <v>1705012</v>
      </c>
      <c r="H1154" s="89"/>
      <c r="I1154" s="285" t="s">
        <v>4238</v>
      </c>
      <c r="J1154" s="89"/>
      <c r="K1154" s="89"/>
      <c r="L1154" s="89"/>
      <c r="M1154" s="89"/>
      <c r="N1154" s="286">
        <v>0</v>
      </c>
      <c r="O1154" s="286">
        <v>30</v>
      </c>
      <c r="P1154" s="89" t="s">
        <v>674</v>
      </c>
    </row>
    <row r="1155" spans="1:16" ht="51">
      <c r="A1155" s="283">
        <v>132</v>
      </c>
      <c r="B1155" s="89"/>
      <c r="C1155" s="284" t="s">
        <v>70</v>
      </c>
      <c r="D1155" s="84">
        <v>43486</v>
      </c>
      <c r="E1155" s="85" t="s">
        <v>2579</v>
      </c>
      <c r="F1155" s="85" t="s">
        <v>3</v>
      </c>
      <c r="G1155" s="85">
        <v>1705011</v>
      </c>
      <c r="H1155" s="89"/>
      <c r="I1155" s="285" t="s">
        <v>4239</v>
      </c>
      <c r="J1155" s="89"/>
      <c r="K1155" s="89"/>
      <c r="L1155" s="89"/>
      <c r="M1155" s="89"/>
      <c r="N1155" s="286">
        <v>0</v>
      </c>
      <c r="O1155" s="286">
        <v>460.5</v>
      </c>
      <c r="P1155" s="89" t="s">
        <v>674</v>
      </c>
    </row>
    <row r="1156" spans="1:16" ht="51">
      <c r="A1156" s="283">
        <v>650</v>
      </c>
      <c r="B1156" s="89"/>
      <c r="C1156" s="284" t="s">
        <v>189</v>
      </c>
      <c r="D1156" s="84">
        <v>43486</v>
      </c>
      <c r="E1156" s="85" t="s">
        <v>2580</v>
      </c>
      <c r="F1156" s="85" t="s">
        <v>3</v>
      </c>
      <c r="G1156" s="85">
        <v>1705009</v>
      </c>
      <c r="H1156" s="89"/>
      <c r="I1156" s="285" t="s">
        <v>4240</v>
      </c>
      <c r="J1156" s="89"/>
      <c r="K1156" s="89"/>
      <c r="L1156" s="89"/>
      <c r="M1156" s="89"/>
      <c r="N1156" s="286">
        <v>0</v>
      </c>
      <c r="O1156" s="286">
        <v>1568.43</v>
      </c>
      <c r="P1156" s="89" t="s">
        <v>674</v>
      </c>
    </row>
    <row r="1157" spans="1:16" ht="51">
      <c r="A1157" s="283">
        <v>599</v>
      </c>
      <c r="B1157" s="89"/>
      <c r="C1157" s="284" t="s">
        <v>1389</v>
      </c>
      <c r="D1157" s="84">
        <v>43486</v>
      </c>
      <c r="E1157" s="85" t="s">
        <v>2581</v>
      </c>
      <c r="F1157" s="85" t="s">
        <v>3</v>
      </c>
      <c r="G1157" s="85">
        <v>1705001</v>
      </c>
      <c r="H1157" s="89"/>
      <c r="I1157" s="285" t="s">
        <v>4241</v>
      </c>
      <c r="J1157" s="89"/>
      <c r="K1157" s="89"/>
      <c r="L1157" s="89"/>
      <c r="M1157" s="89"/>
      <c r="N1157" s="286">
        <v>0</v>
      </c>
      <c r="O1157" s="286">
        <v>327.96</v>
      </c>
      <c r="P1157" s="89" t="s">
        <v>674</v>
      </c>
    </row>
    <row r="1158" spans="1:16" ht="51">
      <c r="A1158" s="283">
        <v>670</v>
      </c>
      <c r="B1158" s="89"/>
      <c r="C1158" s="284" t="s">
        <v>192</v>
      </c>
      <c r="D1158" s="84">
        <v>43486</v>
      </c>
      <c r="E1158" s="85" t="s">
        <v>2582</v>
      </c>
      <c r="F1158" s="85" t="s">
        <v>3</v>
      </c>
      <c r="G1158" s="85">
        <v>1704980</v>
      </c>
      <c r="H1158" s="89"/>
      <c r="I1158" s="285" t="s">
        <v>4242</v>
      </c>
      <c r="J1158" s="89"/>
      <c r="K1158" s="89"/>
      <c r="L1158" s="89"/>
      <c r="M1158" s="89"/>
      <c r="N1158" s="286">
        <v>0</v>
      </c>
      <c r="O1158" s="286">
        <v>130</v>
      </c>
      <c r="P1158" s="89" t="s">
        <v>674</v>
      </c>
    </row>
    <row r="1159" spans="1:16" ht="51">
      <c r="A1159" s="283" t="s">
        <v>567</v>
      </c>
      <c r="B1159" s="89"/>
      <c r="C1159" s="284" t="s">
        <v>617</v>
      </c>
      <c r="D1159" s="84">
        <v>43486</v>
      </c>
      <c r="E1159" s="85" t="s">
        <v>2583</v>
      </c>
      <c r="F1159" s="85" t="s">
        <v>3</v>
      </c>
      <c r="G1159" s="85">
        <v>1704965</v>
      </c>
      <c r="H1159" s="89"/>
      <c r="I1159" s="285" t="s">
        <v>4243</v>
      </c>
      <c r="J1159" s="89"/>
      <c r="K1159" s="89"/>
      <c r="L1159" s="89"/>
      <c r="M1159" s="89"/>
      <c r="N1159" s="286">
        <v>0</v>
      </c>
      <c r="O1159" s="286">
        <v>465</v>
      </c>
      <c r="P1159" s="89" t="s">
        <v>674</v>
      </c>
    </row>
    <row r="1160" spans="1:16" ht="38.25">
      <c r="A1160" s="283" t="s">
        <v>567</v>
      </c>
      <c r="B1160" s="89"/>
      <c r="C1160" s="284" t="s">
        <v>617</v>
      </c>
      <c r="D1160" s="84">
        <v>43486</v>
      </c>
      <c r="E1160" s="85" t="s">
        <v>2584</v>
      </c>
      <c r="F1160" s="85" t="s">
        <v>3</v>
      </c>
      <c r="G1160" s="85">
        <v>1704956</v>
      </c>
      <c r="H1160" s="89"/>
      <c r="I1160" s="285" t="s">
        <v>4244</v>
      </c>
      <c r="J1160" s="89"/>
      <c r="K1160" s="89"/>
      <c r="L1160" s="89"/>
      <c r="M1160" s="89"/>
      <c r="N1160" s="286">
        <v>0</v>
      </c>
      <c r="O1160" s="286">
        <v>7050.24</v>
      </c>
      <c r="P1160" s="89" t="s">
        <v>674</v>
      </c>
    </row>
    <row r="1161" spans="1:16" ht="51">
      <c r="A1161" s="283">
        <v>283</v>
      </c>
      <c r="B1161" s="89"/>
      <c r="C1161" s="284" t="s">
        <v>127</v>
      </c>
      <c r="D1161" s="84">
        <v>43486</v>
      </c>
      <c r="E1161" s="85" t="s">
        <v>2585</v>
      </c>
      <c r="F1161" s="85" t="s">
        <v>3</v>
      </c>
      <c r="G1161" s="85">
        <v>1705062</v>
      </c>
      <c r="H1161" s="89"/>
      <c r="I1161" s="285" t="s">
        <v>4245</v>
      </c>
      <c r="J1161" s="89"/>
      <c r="K1161" s="89"/>
      <c r="L1161" s="89"/>
      <c r="M1161" s="89"/>
      <c r="N1161" s="286">
        <v>0</v>
      </c>
      <c r="O1161" s="286">
        <v>1173</v>
      </c>
      <c r="P1161" s="89" t="s">
        <v>674</v>
      </c>
    </row>
    <row r="1162" spans="1:16" ht="76.5">
      <c r="A1162" s="283">
        <v>10</v>
      </c>
      <c r="B1162" s="89"/>
      <c r="C1162" s="284" t="s">
        <v>43</v>
      </c>
      <c r="D1162" s="84">
        <v>43486</v>
      </c>
      <c r="E1162" s="85" t="s">
        <v>2586</v>
      </c>
      <c r="F1162" s="85" t="s">
        <v>6</v>
      </c>
      <c r="G1162" s="85">
        <v>944205</v>
      </c>
      <c r="H1162" s="89"/>
      <c r="I1162" s="285" t="s">
        <v>4246</v>
      </c>
      <c r="J1162" s="89"/>
      <c r="K1162" s="89"/>
      <c r="L1162" s="89"/>
      <c r="M1162" s="89"/>
      <c r="N1162" s="286">
        <v>0</v>
      </c>
      <c r="O1162" s="286">
        <v>160119.12</v>
      </c>
      <c r="P1162" s="89" t="s">
        <v>674</v>
      </c>
    </row>
    <row r="1163" spans="1:16" ht="76.5">
      <c r="A1163" s="283">
        <v>10</v>
      </c>
      <c r="B1163" s="89"/>
      <c r="C1163" s="284" t="s">
        <v>43</v>
      </c>
      <c r="D1163" s="84">
        <v>43486</v>
      </c>
      <c r="E1163" s="85" t="s">
        <v>2587</v>
      </c>
      <c r="F1163" s="85" t="s">
        <v>15</v>
      </c>
      <c r="G1163" s="85">
        <v>944206</v>
      </c>
      <c r="H1163" s="89"/>
      <c r="I1163" s="285" t="s">
        <v>4247</v>
      </c>
      <c r="J1163" s="89"/>
      <c r="K1163" s="89"/>
      <c r="L1163" s="89"/>
      <c r="M1163" s="89"/>
      <c r="N1163" s="286">
        <v>50</v>
      </c>
      <c r="O1163" s="286">
        <v>0</v>
      </c>
      <c r="P1163" s="89" t="s">
        <v>674</v>
      </c>
    </row>
    <row r="1164" spans="1:16" ht="51">
      <c r="A1164" s="283">
        <v>25</v>
      </c>
      <c r="B1164" s="89"/>
      <c r="C1164" s="284" t="s">
        <v>47</v>
      </c>
      <c r="D1164" s="84">
        <v>43486</v>
      </c>
      <c r="E1164" s="85" t="s">
        <v>2588</v>
      </c>
      <c r="F1164" s="85" t="s">
        <v>6</v>
      </c>
      <c r="G1164" s="85">
        <v>1073195</v>
      </c>
      <c r="H1164" s="89"/>
      <c r="I1164" s="285" t="s">
        <v>4248</v>
      </c>
      <c r="J1164" s="89"/>
      <c r="K1164" s="89"/>
      <c r="L1164" s="89"/>
      <c r="M1164" s="89"/>
      <c r="N1164" s="286">
        <v>0</v>
      </c>
      <c r="O1164" s="286">
        <v>28.96</v>
      </c>
      <c r="P1164" s="89" t="s">
        <v>674</v>
      </c>
    </row>
    <row r="1165" spans="1:16" ht="51">
      <c r="A1165" s="283">
        <v>25</v>
      </c>
      <c r="B1165" s="89"/>
      <c r="C1165" s="284" t="s">
        <v>47</v>
      </c>
      <c r="D1165" s="84">
        <v>43486</v>
      </c>
      <c r="E1165" s="85" t="s">
        <v>2589</v>
      </c>
      <c r="F1165" s="85" t="s">
        <v>6</v>
      </c>
      <c r="G1165" s="85">
        <v>1073201</v>
      </c>
      <c r="H1165" s="89"/>
      <c r="I1165" s="285" t="s">
        <v>4249</v>
      </c>
      <c r="J1165" s="89"/>
      <c r="K1165" s="89"/>
      <c r="L1165" s="89"/>
      <c r="M1165" s="89"/>
      <c r="N1165" s="286">
        <v>0</v>
      </c>
      <c r="O1165" s="286">
        <v>830.08</v>
      </c>
      <c r="P1165" s="89" t="s">
        <v>674</v>
      </c>
    </row>
    <row r="1166" spans="1:16" ht="63.75">
      <c r="A1166" s="283">
        <v>66</v>
      </c>
      <c r="B1166" s="89"/>
      <c r="C1166" s="284" t="s">
        <v>54</v>
      </c>
      <c r="D1166" s="84">
        <v>43486</v>
      </c>
      <c r="E1166" s="85" t="s">
        <v>2590</v>
      </c>
      <c r="F1166" s="85" t="s">
        <v>6</v>
      </c>
      <c r="G1166" s="85">
        <v>1073246</v>
      </c>
      <c r="H1166" s="89"/>
      <c r="I1166" s="285" t="s">
        <v>4250</v>
      </c>
      <c r="J1166" s="89"/>
      <c r="K1166" s="89"/>
      <c r="L1166" s="89"/>
      <c r="M1166" s="89"/>
      <c r="N1166" s="286">
        <v>0</v>
      </c>
      <c r="O1166" s="286">
        <v>1531.05</v>
      </c>
      <c r="P1166" s="89" t="s">
        <v>674</v>
      </c>
    </row>
    <row r="1167" spans="1:16" ht="76.5">
      <c r="A1167" s="283">
        <v>25</v>
      </c>
      <c r="B1167" s="89"/>
      <c r="C1167" s="284" t="s">
        <v>47</v>
      </c>
      <c r="D1167" s="84">
        <v>43486</v>
      </c>
      <c r="E1167" s="85" t="s">
        <v>2591</v>
      </c>
      <c r="F1167" s="85" t="s">
        <v>675</v>
      </c>
      <c r="G1167" s="85">
        <v>182926</v>
      </c>
      <c r="H1167" s="89"/>
      <c r="I1167" s="285" t="s">
        <v>4251</v>
      </c>
      <c r="J1167" s="89"/>
      <c r="K1167" s="89"/>
      <c r="L1167" s="89"/>
      <c r="M1167" s="89"/>
      <c r="N1167" s="286">
        <v>237553</v>
      </c>
      <c r="O1167" s="286">
        <v>0</v>
      </c>
      <c r="P1167" s="89" t="s">
        <v>674</v>
      </c>
    </row>
    <row r="1168" spans="1:16" ht="76.5">
      <c r="A1168" s="283">
        <v>25</v>
      </c>
      <c r="B1168" s="89"/>
      <c r="C1168" s="284" t="s">
        <v>47</v>
      </c>
      <c r="D1168" s="84">
        <v>43486</v>
      </c>
      <c r="E1168" s="85" t="s">
        <v>2591</v>
      </c>
      <c r="F1168" s="85" t="s">
        <v>675</v>
      </c>
      <c r="G1168" s="85">
        <v>182928</v>
      </c>
      <c r="H1168" s="89"/>
      <c r="I1168" s="285" t="s">
        <v>4252</v>
      </c>
      <c r="J1168" s="89"/>
      <c r="K1168" s="89"/>
      <c r="L1168" s="89"/>
      <c r="M1168" s="89"/>
      <c r="N1168" s="286">
        <v>1849178.34</v>
      </c>
      <c r="O1168" s="286">
        <v>0</v>
      </c>
      <c r="P1168" s="89" t="s">
        <v>674</v>
      </c>
    </row>
    <row r="1169" spans="1:16" ht="89.25">
      <c r="A1169" s="283">
        <v>25</v>
      </c>
      <c r="B1169" s="89"/>
      <c r="C1169" s="284" t="s">
        <v>47</v>
      </c>
      <c r="D1169" s="84">
        <v>43486</v>
      </c>
      <c r="E1169" s="85" t="s">
        <v>2591</v>
      </c>
      <c r="F1169" s="85" t="s">
        <v>675</v>
      </c>
      <c r="G1169" s="85">
        <v>182917</v>
      </c>
      <c r="H1169" s="89"/>
      <c r="I1169" s="285" t="s">
        <v>4253</v>
      </c>
      <c r="J1169" s="89"/>
      <c r="K1169" s="89"/>
      <c r="L1169" s="89"/>
      <c r="M1169" s="89"/>
      <c r="N1169" s="286">
        <v>629041.97</v>
      </c>
      <c r="O1169" s="286">
        <v>0</v>
      </c>
      <c r="P1169" s="89" t="s">
        <v>674</v>
      </c>
    </row>
    <row r="1170" spans="1:16" ht="76.5">
      <c r="A1170" s="283">
        <v>25</v>
      </c>
      <c r="B1170" s="89"/>
      <c r="C1170" s="284" t="s">
        <v>47</v>
      </c>
      <c r="D1170" s="84">
        <v>43486</v>
      </c>
      <c r="E1170" s="85" t="s">
        <v>2591</v>
      </c>
      <c r="F1170" s="85" t="s">
        <v>675</v>
      </c>
      <c r="G1170" s="85">
        <v>182915</v>
      </c>
      <c r="H1170" s="89"/>
      <c r="I1170" s="285" t="s">
        <v>4254</v>
      </c>
      <c r="J1170" s="89"/>
      <c r="K1170" s="89"/>
      <c r="L1170" s="89"/>
      <c r="M1170" s="89"/>
      <c r="N1170" s="286">
        <v>14917.47</v>
      </c>
      <c r="O1170" s="286">
        <v>0</v>
      </c>
      <c r="P1170" s="89" t="s">
        <v>674</v>
      </c>
    </row>
    <row r="1171" spans="1:16" ht="76.5">
      <c r="A1171" s="283">
        <v>25</v>
      </c>
      <c r="B1171" s="89"/>
      <c r="C1171" s="284" t="s">
        <v>47</v>
      </c>
      <c r="D1171" s="84">
        <v>43486</v>
      </c>
      <c r="E1171" s="85" t="s">
        <v>2591</v>
      </c>
      <c r="F1171" s="85" t="s">
        <v>675</v>
      </c>
      <c r="G1171" s="85">
        <v>182924</v>
      </c>
      <c r="H1171" s="89"/>
      <c r="I1171" s="285" t="s">
        <v>4255</v>
      </c>
      <c r="J1171" s="89"/>
      <c r="K1171" s="89"/>
      <c r="L1171" s="89"/>
      <c r="M1171" s="89"/>
      <c r="N1171" s="286">
        <v>742250.74</v>
      </c>
      <c r="O1171" s="286">
        <v>0</v>
      </c>
      <c r="P1171" s="89" t="s">
        <v>674</v>
      </c>
    </row>
    <row r="1172" spans="1:16" ht="76.5">
      <c r="A1172" s="283">
        <v>25</v>
      </c>
      <c r="B1172" s="89"/>
      <c r="C1172" s="284" t="s">
        <v>47</v>
      </c>
      <c r="D1172" s="84">
        <v>43486</v>
      </c>
      <c r="E1172" s="85" t="s">
        <v>2591</v>
      </c>
      <c r="F1172" s="85" t="s">
        <v>675</v>
      </c>
      <c r="G1172" s="85">
        <v>182923</v>
      </c>
      <c r="H1172" s="89"/>
      <c r="I1172" s="285" t="s">
        <v>4256</v>
      </c>
      <c r="J1172" s="89"/>
      <c r="K1172" s="89"/>
      <c r="L1172" s="89"/>
      <c r="M1172" s="89"/>
      <c r="N1172" s="286">
        <v>1048410.31</v>
      </c>
      <c r="O1172" s="286">
        <v>0</v>
      </c>
      <c r="P1172" s="89" t="s">
        <v>674</v>
      </c>
    </row>
    <row r="1173" spans="1:16" ht="76.5">
      <c r="A1173" s="283">
        <v>25</v>
      </c>
      <c r="B1173" s="89"/>
      <c r="C1173" s="284" t="s">
        <v>47</v>
      </c>
      <c r="D1173" s="84">
        <v>43486</v>
      </c>
      <c r="E1173" s="85" t="s">
        <v>2591</v>
      </c>
      <c r="F1173" s="85" t="s">
        <v>675</v>
      </c>
      <c r="G1173" s="85">
        <v>182922</v>
      </c>
      <c r="H1173" s="89"/>
      <c r="I1173" s="285" t="s">
        <v>4257</v>
      </c>
      <c r="J1173" s="89"/>
      <c r="K1173" s="89"/>
      <c r="L1173" s="89"/>
      <c r="M1173" s="89"/>
      <c r="N1173" s="286">
        <v>248683.09</v>
      </c>
      <c r="O1173" s="286">
        <v>0</v>
      </c>
      <c r="P1173" s="89" t="s">
        <v>674</v>
      </c>
    </row>
    <row r="1174" spans="1:16" ht="76.5">
      <c r="A1174" s="283">
        <v>25</v>
      </c>
      <c r="B1174" s="89"/>
      <c r="C1174" s="284" t="s">
        <v>47</v>
      </c>
      <c r="D1174" s="84">
        <v>43486</v>
      </c>
      <c r="E1174" s="85" t="s">
        <v>2591</v>
      </c>
      <c r="F1174" s="85" t="s">
        <v>675</v>
      </c>
      <c r="G1174" s="85">
        <v>182921</v>
      </c>
      <c r="H1174" s="89"/>
      <c r="I1174" s="285" t="s">
        <v>4258</v>
      </c>
      <c r="J1174" s="89"/>
      <c r="K1174" s="89"/>
      <c r="L1174" s="89"/>
      <c r="M1174" s="89"/>
      <c r="N1174" s="286">
        <v>386208.38</v>
      </c>
      <c r="O1174" s="286">
        <v>0</v>
      </c>
      <c r="P1174" s="89" t="s">
        <v>674</v>
      </c>
    </row>
    <row r="1175" spans="1:16" ht="76.5">
      <c r="A1175" s="283">
        <v>25</v>
      </c>
      <c r="B1175" s="89"/>
      <c r="C1175" s="284" t="s">
        <v>47</v>
      </c>
      <c r="D1175" s="84">
        <v>43486</v>
      </c>
      <c r="E1175" s="85" t="s">
        <v>2591</v>
      </c>
      <c r="F1175" s="85" t="s">
        <v>675</v>
      </c>
      <c r="G1175" s="85">
        <v>182920</v>
      </c>
      <c r="H1175" s="89"/>
      <c r="I1175" s="285" t="s">
        <v>4259</v>
      </c>
      <c r="J1175" s="89"/>
      <c r="K1175" s="89"/>
      <c r="L1175" s="89"/>
      <c r="M1175" s="89"/>
      <c r="N1175" s="286">
        <v>780745.34</v>
      </c>
      <c r="O1175" s="286">
        <v>0</v>
      </c>
      <c r="P1175" s="89" t="s">
        <v>674</v>
      </c>
    </row>
    <row r="1176" spans="1:16" ht="89.25">
      <c r="A1176" s="283">
        <v>25</v>
      </c>
      <c r="B1176" s="89"/>
      <c r="C1176" s="284" t="s">
        <v>47</v>
      </c>
      <c r="D1176" s="84">
        <v>43486</v>
      </c>
      <c r="E1176" s="85" t="s">
        <v>2591</v>
      </c>
      <c r="F1176" s="85" t="s">
        <v>675</v>
      </c>
      <c r="G1176" s="85">
        <v>182919</v>
      </c>
      <c r="H1176" s="89"/>
      <c r="I1176" s="285" t="s">
        <v>4260</v>
      </c>
      <c r="J1176" s="89"/>
      <c r="K1176" s="89"/>
      <c r="L1176" s="89"/>
      <c r="M1176" s="89"/>
      <c r="N1176" s="286">
        <v>867022.73</v>
      </c>
      <c r="O1176" s="286">
        <v>0</v>
      </c>
      <c r="P1176" s="89" t="s">
        <v>674</v>
      </c>
    </row>
    <row r="1177" spans="1:16" ht="76.5">
      <c r="A1177" s="283">
        <v>25</v>
      </c>
      <c r="B1177" s="89"/>
      <c r="C1177" s="284" t="s">
        <v>47</v>
      </c>
      <c r="D1177" s="84">
        <v>43486</v>
      </c>
      <c r="E1177" s="85" t="s">
        <v>2591</v>
      </c>
      <c r="F1177" s="85" t="s">
        <v>675</v>
      </c>
      <c r="G1177" s="85">
        <v>182925</v>
      </c>
      <c r="H1177" s="89"/>
      <c r="I1177" s="285" t="s">
        <v>4261</v>
      </c>
      <c r="J1177" s="89"/>
      <c r="K1177" s="89"/>
      <c r="L1177" s="89"/>
      <c r="M1177" s="89"/>
      <c r="N1177" s="286">
        <v>586102.62</v>
      </c>
      <c r="O1177" s="286">
        <v>0</v>
      </c>
      <c r="P1177" s="89" t="s">
        <v>674</v>
      </c>
    </row>
    <row r="1178" spans="1:16" ht="89.25">
      <c r="A1178" s="283">
        <v>25</v>
      </c>
      <c r="B1178" s="89"/>
      <c r="C1178" s="284" t="s">
        <v>47</v>
      </c>
      <c r="D1178" s="84">
        <v>43486</v>
      </c>
      <c r="E1178" s="85" t="s">
        <v>2591</v>
      </c>
      <c r="F1178" s="85" t="s">
        <v>675</v>
      </c>
      <c r="G1178" s="85">
        <v>182916</v>
      </c>
      <c r="H1178" s="89"/>
      <c r="I1178" s="285" t="s">
        <v>4262</v>
      </c>
      <c r="J1178" s="89"/>
      <c r="K1178" s="89"/>
      <c r="L1178" s="89"/>
      <c r="M1178" s="89"/>
      <c r="N1178" s="286">
        <v>930010.44</v>
      </c>
      <c r="O1178" s="286">
        <v>0</v>
      </c>
      <c r="P1178" s="89" t="s">
        <v>674</v>
      </c>
    </row>
    <row r="1179" spans="1:16" ht="76.5">
      <c r="A1179" s="283">
        <v>25</v>
      </c>
      <c r="B1179" s="89"/>
      <c r="C1179" s="284" t="s">
        <v>47</v>
      </c>
      <c r="D1179" s="84">
        <v>43486</v>
      </c>
      <c r="E1179" s="85" t="s">
        <v>2591</v>
      </c>
      <c r="F1179" s="85" t="s">
        <v>675</v>
      </c>
      <c r="G1179" s="85">
        <v>182918</v>
      </c>
      <c r="H1179" s="89"/>
      <c r="I1179" s="285" t="s">
        <v>4263</v>
      </c>
      <c r="J1179" s="89"/>
      <c r="K1179" s="89"/>
      <c r="L1179" s="89"/>
      <c r="M1179" s="89"/>
      <c r="N1179" s="286">
        <v>2100269.83</v>
      </c>
      <c r="O1179" s="286">
        <v>0</v>
      </c>
      <c r="P1179" s="89" t="s">
        <v>674</v>
      </c>
    </row>
    <row r="1180" spans="1:16" ht="76.5">
      <c r="A1180" s="283" t="s">
        <v>559</v>
      </c>
      <c r="B1180" s="89"/>
      <c r="C1180" s="284" t="s">
        <v>798</v>
      </c>
      <c r="D1180" s="84">
        <v>43486</v>
      </c>
      <c r="E1180" s="85" t="s">
        <v>2592</v>
      </c>
      <c r="F1180" s="85" t="s">
        <v>6</v>
      </c>
      <c r="G1180" s="85">
        <v>1073325</v>
      </c>
      <c r="H1180" s="89"/>
      <c r="I1180" s="285" t="s">
        <v>4264</v>
      </c>
      <c r="J1180" s="89"/>
      <c r="K1180" s="89"/>
      <c r="L1180" s="89"/>
      <c r="M1180" s="89"/>
      <c r="N1180" s="286">
        <v>0</v>
      </c>
      <c r="O1180" s="286">
        <v>3000</v>
      </c>
      <c r="P1180" s="89" t="s">
        <v>674</v>
      </c>
    </row>
    <row r="1181" spans="1:16" ht="51">
      <c r="A1181" s="283">
        <v>119</v>
      </c>
      <c r="B1181" s="89"/>
      <c r="C1181" s="284" t="s">
        <v>65</v>
      </c>
      <c r="D1181" s="84">
        <v>43486</v>
      </c>
      <c r="E1181" s="85" t="s">
        <v>2593</v>
      </c>
      <c r="F1181" s="85" t="s">
        <v>11</v>
      </c>
      <c r="G1181" s="85">
        <v>945273</v>
      </c>
      <c r="H1181" s="89"/>
      <c r="I1181" s="285" t="s">
        <v>4265</v>
      </c>
      <c r="J1181" s="89"/>
      <c r="K1181" s="89"/>
      <c r="L1181" s="89"/>
      <c r="M1181" s="89"/>
      <c r="N1181" s="286">
        <v>50</v>
      </c>
      <c r="O1181" s="286">
        <v>0</v>
      </c>
      <c r="P1181" s="89" t="s">
        <v>674</v>
      </c>
    </row>
    <row r="1182" spans="1:16" ht="89.25">
      <c r="A1182" s="283">
        <v>132</v>
      </c>
      <c r="B1182" s="89"/>
      <c r="C1182" s="284" t="s">
        <v>70</v>
      </c>
      <c r="D1182" s="84">
        <v>43486</v>
      </c>
      <c r="E1182" s="85" t="s">
        <v>2594</v>
      </c>
      <c r="F1182" s="85" t="s">
        <v>11</v>
      </c>
      <c r="G1182" s="85">
        <v>945275</v>
      </c>
      <c r="H1182" s="89"/>
      <c r="I1182" s="285" t="s">
        <v>4266</v>
      </c>
      <c r="J1182" s="89"/>
      <c r="K1182" s="89"/>
      <c r="L1182" s="89"/>
      <c r="M1182" s="89"/>
      <c r="N1182" s="286">
        <v>633.1</v>
      </c>
      <c r="O1182" s="286">
        <v>0</v>
      </c>
      <c r="P1182" s="89" t="s">
        <v>674</v>
      </c>
    </row>
    <row r="1183" spans="1:16" ht="51">
      <c r="A1183" s="283">
        <v>340</v>
      </c>
      <c r="B1183" s="89"/>
      <c r="C1183" s="284" t="s">
        <v>149</v>
      </c>
      <c r="D1183" s="84">
        <v>43488</v>
      </c>
      <c r="E1183" s="85" t="s">
        <v>2595</v>
      </c>
      <c r="F1183" s="85" t="s">
        <v>3</v>
      </c>
      <c r="G1183" s="85">
        <v>1705554</v>
      </c>
      <c r="H1183" s="89"/>
      <c r="I1183" s="285" t="s">
        <v>4267</v>
      </c>
      <c r="J1183" s="89"/>
      <c r="K1183" s="89"/>
      <c r="L1183" s="89"/>
      <c r="M1183" s="89"/>
      <c r="N1183" s="286">
        <v>0</v>
      </c>
      <c r="O1183" s="286">
        <v>300</v>
      </c>
      <c r="P1183" s="89" t="s">
        <v>674</v>
      </c>
    </row>
    <row r="1184" spans="1:16" ht="51">
      <c r="A1184" s="283">
        <v>20</v>
      </c>
      <c r="B1184" s="89"/>
      <c r="C1184" s="284" t="s">
        <v>46</v>
      </c>
      <c r="D1184" s="84">
        <v>43488</v>
      </c>
      <c r="E1184" s="85" t="s">
        <v>2596</v>
      </c>
      <c r="F1184" s="85" t="s">
        <v>3</v>
      </c>
      <c r="G1184" s="85">
        <v>1705547</v>
      </c>
      <c r="H1184" s="89"/>
      <c r="I1184" s="285" t="s">
        <v>4268</v>
      </c>
      <c r="J1184" s="89"/>
      <c r="K1184" s="89"/>
      <c r="L1184" s="89"/>
      <c r="M1184" s="89"/>
      <c r="N1184" s="286">
        <v>0</v>
      </c>
      <c r="O1184" s="286">
        <v>60</v>
      </c>
      <c r="P1184" s="89" t="s">
        <v>674</v>
      </c>
    </row>
    <row r="1185" spans="1:16" ht="51">
      <c r="A1185" s="283" t="s">
        <v>567</v>
      </c>
      <c r="B1185" s="89"/>
      <c r="C1185" s="284" t="s">
        <v>617</v>
      </c>
      <c r="D1185" s="84">
        <v>43488</v>
      </c>
      <c r="E1185" s="85" t="s">
        <v>2597</v>
      </c>
      <c r="F1185" s="85" t="s">
        <v>3</v>
      </c>
      <c r="G1185" s="85">
        <v>1705529</v>
      </c>
      <c r="H1185" s="89"/>
      <c r="I1185" s="285" t="s">
        <v>4269</v>
      </c>
      <c r="J1185" s="89"/>
      <c r="K1185" s="89"/>
      <c r="L1185" s="89"/>
      <c r="M1185" s="89"/>
      <c r="N1185" s="286">
        <v>0</v>
      </c>
      <c r="O1185" s="286">
        <v>332.3</v>
      </c>
      <c r="P1185" s="89" t="s">
        <v>674</v>
      </c>
    </row>
    <row r="1186" spans="1:16" ht="51">
      <c r="A1186" s="283" t="s">
        <v>567</v>
      </c>
      <c r="B1186" s="89"/>
      <c r="C1186" s="284" t="s">
        <v>617</v>
      </c>
      <c r="D1186" s="84">
        <v>43488</v>
      </c>
      <c r="E1186" s="85" t="s">
        <v>2598</v>
      </c>
      <c r="F1186" s="85" t="s">
        <v>3</v>
      </c>
      <c r="G1186" s="85">
        <v>1705528</v>
      </c>
      <c r="H1186" s="89"/>
      <c r="I1186" s="285" t="s">
        <v>4270</v>
      </c>
      <c r="J1186" s="89"/>
      <c r="K1186" s="89"/>
      <c r="L1186" s="89"/>
      <c r="M1186" s="89"/>
      <c r="N1186" s="286">
        <v>0</v>
      </c>
      <c r="O1186" s="286">
        <v>161.66</v>
      </c>
      <c r="P1186" s="89" t="s">
        <v>674</v>
      </c>
    </row>
    <row r="1187" spans="1:16" ht="51">
      <c r="A1187" s="283">
        <v>299</v>
      </c>
      <c r="B1187" s="89"/>
      <c r="C1187" s="284" t="s">
        <v>138</v>
      </c>
      <c r="D1187" s="84">
        <v>43488</v>
      </c>
      <c r="E1187" s="85" t="s">
        <v>2599</v>
      </c>
      <c r="F1187" s="85" t="s">
        <v>3</v>
      </c>
      <c r="G1187" s="85">
        <v>1705467</v>
      </c>
      <c r="H1187" s="89"/>
      <c r="I1187" s="285" t="s">
        <v>4271</v>
      </c>
      <c r="J1187" s="89"/>
      <c r="K1187" s="89"/>
      <c r="L1187" s="89"/>
      <c r="M1187" s="89"/>
      <c r="N1187" s="286">
        <v>0</v>
      </c>
      <c r="O1187" s="286">
        <v>161.38</v>
      </c>
      <c r="P1187" s="89" t="s">
        <v>674</v>
      </c>
    </row>
    <row r="1188" spans="1:16" ht="51">
      <c r="A1188" s="283" t="s">
        <v>567</v>
      </c>
      <c r="B1188" s="89"/>
      <c r="C1188" s="284" t="s">
        <v>617</v>
      </c>
      <c r="D1188" s="84">
        <v>43488</v>
      </c>
      <c r="E1188" s="85" t="s">
        <v>2600</v>
      </c>
      <c r="F1188" s="85" t="s">
        <v>3</v>
      </c>
      <c r="G1188" s="85">
        <v>1705453</v>
      </c>
      <c r="H1188" s="89"/>
      <c r="I1188" s="285" t="s">
        <v>4272</v>
      </c>
      <c r="J1188" s="89"/>
      <c r="K1188" s="89"/>
      <c r="L1188" s="89"/>
      <c r="M1188" s="89"/>
      <c r="N1188" s="286">
        <v>0</v>
      </c>
      <c r="O1188" s="286">
        <v>60.32</v>
      </c>
      <c r="P1188" s="89" t="s">
        <v>674</v>
      </c>
    </row>
    <row r="1189" spans="1:16" ht="51">
      <c r="A1189" s="283" t="s">
        <v>567</v>
      </c>
      <c r="B1189" s="89"/>
      <c r="C1189" s="284" t="s">
        <v>617</v>
      </c>
      <c r="D1189" s="84">
        <v>43488</v>
      </c>
      <c r="E1189" s="85" t="s">
        <v>2601</v>
      </c>
      <c r="F1189" s="85" t="s">
        <v>3</v>
      </c>
      <c r="G1189" s="85">
        <v>1705450</v>
      </c>
      <c r="H1189" s="89"/>
      <c r="I1189" s="285" t="s">
        <v>4273</v>
      </c>
      <c r="J1189" s="89"/>
      <c r="K1189" s="89"/>
      <c r="L1189" s="89"/>
      <c r="M1189" s="89"/>
      <c r="N1189" s="286">
        <v>0</v>
      </c>
      <c r="O1189" s="286">
        <v>4793</v>
      </c>
      <c r="P1189" s="89" t="s">
        <v>674</v>
      </c>
    </row>
    <row r="1190" spans="1:16" ht="51">
      <c r="A1190" s="283" t="s">
        <v>567</v>
      </c>
      <c r="B1190" s="89"/>
      <c r="C1190" s="284" t="s">
        <v>617</v>
      </c>
      <c r="D1190" s="84">
        <v>43488</v>
      </c>
      <c r="E1190" s="85" t="s">
        <v>2602</v>
      </c>
      <c r="F1190" s="85" t="s">
        <v>3</v>
      </c>
      <c r="G1190" s="85">
        <v>1705445</v>
      </c>
      <c r="H1190" s="89"/>
      <c r="I1190" s="285" t="s">
        <v>4274</v>
      </c>
      <c r="J1190" s="89"/>
      <c r="K1190" s="89"/>
      <c r="L1190" s="89"/>
      <c r="M1190" s="89"/>
      <c r="N1190" s="286">
        <v>0</v>
      </c>
      <c r="O1190" s="286">
        <v>1402.15</v>
      </c>
      <c r="P1190" s="89" t="s">
        <v>674</v>
      </c>
    </row>
    <row r="1191" spans="1:16" ht="51">
      <c r="A1191" s="283" t="s">
        <v>567</v>
      </c>
      <c r="B1191" s="89"/>
      <c r="C1191" s="284" t="s">
        <v>617</v>
      </c>
      <c r="D1191" s="84">
        <v>43488</v>
      </c>
      <c r="E1191" s="85" t="s">
        <v>2603</v>
      </c>
      <c r="F1191" s="85" t="s">
        <v>3</v>
      </c>
      <c r="G1191" s="85">
        <v>1705443</v>
      </c>
      <c r="H1191" s="89"/>
      <c r="I1191" s="285" t="s">
        <v>4275</v>
      </c>
      <c r="J1191" s="89"/>
      <c r="K1191" s="89"/>
      <c r="L1191" s="89"/>
      <c r="M1191" s="89"/>
      <c r="N1191" s="286">
        <v>0</v>
      </c>
      <c r="O1191" s="286">
        <v>1402.15</v>
      </c>
      <c r="P1191" s="89" t="s">
        <v>674</v>
      </c>
    </row>
    <row r="1192" spans="1:16" ht="51">
      <c r="A1192" s="283">
        <v>379</v>
      </c>
      <c r="B1192" s="89"/>
      <c r="C1192" s="284" t="s">
        <v>1377</v>
      </c>
      <c r="D1192" s="84">
        <v>43488</v>
      </c>
      <c r="E1192" s="85" t="s">
        <v>2604</v>
      </c>
      <c r="F1192" s="85" t="s">
        <v>3</v>
      </c>
      <c r="G1192" s="85">
        <v>1705442</v>
      </c>
      <c r="H1192" s="89"/>
      <c r="I1192" s="285" t="s">
        <v>4276</v>
      </c>
      <c r="J1192" s="89"/>
      <c r="K1192" s="89"/>
      <c r="L1192" s="89"/>
      <c r="M1192" s="89"/>
      <c r="N1192" s="286">
        <v>0</v>
      </c>
      <c r="O1192" s="286">
        <v>1644.5</v>
      </c>
      <c r="P1192" s="89" t="s">
        <v>674</v>
      </c>
    </row>
    <row r="1193" spans="1:16" ht="51">
      <c r="A1193" s="283">
        <v>212</v>
      </c>
      <c r="B1193" s="89"/>
      <c r="C1193" s="284" t="s">
        <v>102</v>
      </c>
      <c r="D1193" s="84">
        <v>43488</v>
      </c>
      <c r="E1193" s="85" t="s">
        <v>2605</v>
      </c>
      <c r="F1193" s="85" t="s">
        <v>3</v>
      </c>
      <c r="G1193" s="85">
        <v>1705441</v>
      </c>
      <c r="H1193" s="89"/>
      <c r="I1193" s="285" t="s">
        <v>4277</v>
      </c>
      <c r="J1193" s="89"/>
      <c r="K1193" s="89"/>
      <c r="L1193" s="89"/>
      <c r="M1193" s="89"/>
      <c r="N1193" s="286">
        <v>0</v>
      </c>
      <c r="O1193" s="286">
        <v>812</v>
      </c>
      <c r="P1193" s="89" t="s">
        <v>674</v>
      </c>
    </row>
    <row r="1194" spans="1:16" ht="51">
      <c r="A1194" s="283">
        <v>234</v>
      </c>
      <c r="B1194" s="89"/>
      <c r="C1194" s="284" t="s">
        <v>648</v>
      </c>
      <c r="D1194" s="84">
        <v>43488</v>
      </c>
      <c r="E1194" s="85" t="s">
        <v>2606</v>
      </c>
      <c r="F1194" s="85" t="s">
        <v>3</v>
      </c>
      <c r="G1194" s="85">
        <v>1705559</v>
      </c>
      <c r="H1194" s="89"/>
      <c r="I1194" s="285" t="s">
        <v>4278</v>
      </c>
      <c r="J1194" s="89"/>
      <c r="K1194" s="89"/>
      <c r="L1194" s="89"/>
      <c r="M1194" s="89"/>
      <c r="N1194" s="286">
        <v>0</v>
      </c>
      <c r="O1194" s="286">
        <v>50</v>
      </c>
      <c r="P1194" s="89" t="s">
        <v>674</v>
      </c>
    </row>
    <row r="1195" spans="1:16" ht="63.75">
      <c r="A1195" s="283" t="s">
        <v>567</v>
      </c>
      <c r="B1195" s="89"/>
      <c r="C1195" s="284" t="s">
        <v>617</v>
      </c>
      <c r="D1195" s="84">
        <v>43488</v>
      </c>
      <c r="E1195" s="85" t="s">
        <v>2607</v>
      </c>
      <c r="F1195" s="85" t="s">
        <v>3</v>
      </c>
      <c r="G1195" s="85">
        <v>1705583</v>
      </c>
      <c r="H1195" s="89"/>
      <c r="I1195" s="285" t="s">
        <v>4279</v>
      </c>
      <c r="J1195" s="89"/>
      <c r="K1195" s="89"/>
      <c r="L1195" s="89"/>
      <c r="M1195" s="89"/>
      <c r="N1195" s="286">
        <v>0</v>
      </c>
      <c r="O1195" s="286">
        <v>1638.23</v>
      </c>
      <c r="P1195" s="89" t="s">
        <v>674</v>
      </c>
    </row>
    <row r="1196" spans="1:16" ht="38.25">
      <c r="A1196" s="283" t="s">
        <v>567</v>
      </c>
      <c r="B1196" s="89"/>
      <c r="C1196" s="284" t="s">
        <v>617</v>
      </c>
      <c r="D1196" s="84">
        <v>43488</v>
      </c>
      <c r="E1196" s="85" t="s">
        <v>2608</v>
      </c>
      <c r="F1196" s="85" t="s">
        <v>3</v>
      </c>
      <c r="G1196" s="85">
        <v>1705613</v>
      </c>
      <c r="H1196" s="89"/>
      <c r="I1196" s="285" t="s">
        <v>4082</v>
      </c>
      <c r="J1196" s="89"/>
      <c r="K1196" s="89"/>
      <c r="L1196" s="89"/>
      <c r="M1196" s="89"/>
      <c r="N1196" s="286">
        <v>0</v>
      </c>
      <c r="O1196" s="286">
        <v>779.73</v>
      </c>
      <c r="P1196" s="89" t="s">
        <v>674</v>
      </c>
    </row>
    <row r="1197" spans="1:16" ht="38.25">
      <c r="A1197" s="283" t="s">
        <v>567</v>
      </c>
      <c r="B1197" s="89"/>
      <c r="C1197" s="284" t="s">
        <v>617</v>
      </c>
      <c r="D1197" s="84">
        <v>43488</v>
      </c>
      <c r="E1197" s="85" t="s">
        <v>2609</v>
      </c>
      <c r="F1197" s="85" t="s">
        <v>3</v>
      </c>
      <c r="G1197" s="85">
        <v>1705615</v>
      </c>
      <c r="H1197" s="89"/>
      <c r="I1197" s="285" t="s">
        <v>4280</v>
      </c>
      <c r="J1197" s="89"/>
      <c r="K1197" s="89"/>
      <c r="L1197" s="89"/>
      <c r="M1197" s="89"/>
      <c r="N1197" s="286">
        <v>0</v>
      </c>
      <c r="O1197" s="286">
        <v>8898.7800000000007</v>
      </c>
      <c r="P1197" s="89" t="s">
        <v>674</v>
      </c>
    </row>
    <row r="1198" spans="1:16" ht="89.25">
      <c r="A1198" s="283">
        <v>587</v>
      </c>
      <c r="B1198" s="89"/>
      <c r="C1198" s="284" t="s">
        <v>734</v>
      </c>
      <c r="D1198" s="84">
        <v>43488</v>
      </c>
      <c r="E1198" s="85" t="s">
        <v>2610</v>
      </c>
      <c r="F1198" s="85" t="s">
        <v>3</v>
      </c>
      <c r="G1198" s="85">
        <v>1705623</v>
      </c>
      <c r="H1198" s="89"/>
      <c r="I1198" s="285" t="s">
        <v>4281</v>
      </c>
      <c r="J1198" s="89"/>
      <c r="K1198" s="89"/>
      <c r="L1198" s="89"/>
      <c r="M1198" s="89"/>
      <c r="N1198" s="286">
        <v>0</v>
      </c>
      <c r="O1198" s="286">
        <v>1782.41</v>
      </c>
      <c r="P1198" s="89" t="s">
        <v>674</v>
      </c>
    </row>
    <row r="1199" spans="1:16" ht="51">
      <c r="A1199" s="283">
        <v>25</v>
      </c>
      <c r="B1199" s="89"/>
      <c r="C1199" s="284" t="s">
        <v>47</v>
      </c>
      <c r="D1199" s="84">
        <v>43488</v>
      </c>
      <c r="E1199" s="85" t="s">
        <v>2611</v>
      </c>
      <c r="F1199" s="85" t="s">
        <v>3</v>
      </c>
      <c r="G1199" s="85">
        <v>1705639</v>
      </c>
      <c r="H1199" s="89"/>
      <c r="I1199" s="285" t="s">
        <v>4282</v>
      </c>
      <c r="J1199" s="89"/>
      <c r="K1199" s="89"/>
      <c r="L1199" s="89"/>
      <c r="M1199" s="89"/>
      <c r="N1199" s="286">
        <v>0</v>
      </c>
      <c r="O1199" s="286">
        <v>0.02</v>
      </c>
      <c r="P1199" s="89" t="s">
        <v>674</v>
      </c>
    </row>
    <row r="1200" spans="1:16" ht="51">
      <c r="A1200" s="283">
        <v>86</v>
      </c>
      <c r="B1200" s="89"/>
      <c r="C1200" s="284" t="s">
        <v>58</v>
      </c>
      <c r="D1200" s="84">
        <v>43488</v>
      </c>
      <c r="E1200" s="85" t="s">
        <v>2612</v>
      </c>
      <c r="F1200" s="85" t="s">
        <v>3</v>
      </c>
      <c r="G1200" s="85">
        <v>1705648</v>
      </c>
      <c r="H1200" s="89"/>
      <c r="I1200" s="285" t="s">
        <v>4283</v>
      </c>
      <c r="J1200" s="89"/>
      <c r="K1200" s="89"/>
      <c r="L1200" s="89"/>
      <c r="M1200" s="89"/>
      <c r="N1200" s="286">
        <v>0</v>
      </c>
      <c r="O1200" s="286">
        <v>4271.7</v>
      </c>
      <c r="P1200" s="89" t="s">
        <v>674</v>
      </c>
    </row>
    <row r="1201" spans="1:16" ht="63.75">
      <c r="A1201" s="283">
        <v>86</v>
      </c>
      <c r="B1201" s="89"/>
      <c r="C1201" s="284" t="s">
        <v>58</v>
      </c>
      <c r="D1201" s="84">
        <v>43488</v>
      </c>
      <c r="E1201" s="85" t="s">
        <v>2613</v>
      </c>
      <c r="F1201" s="85" t="s">
        <v>3</v>
      </c>
      <c r="G1201" s="85">
        <v>1705651</v>
      </c>
      <c r="H1201" s="89"/>
      <c r="I1201" s="285" t="s">
        <v>4284</v>
      </c>
      <c r="J1201" s="89"/>
      <c r="K1201" s="89"/>
      <c r="L1201" s="89"/>
      <c r="M1201" s="89"/>
      <c r="N1201" s="286">
        <v>0</v>
      </c>
      <c r="O1201" s="286">
        <v>664.78</v>
      </c>
      <c r="P1201" s="89" t="s">
        <v>674</v>
      </c>
    </row>
    <row r="1202" spans="1:16" ht="51">
      <c r="A1202" s="283">
        <v>41</v>
      </c>
      <c r="B1202" s="89"/>
      <c r="C1202" s="284" t="s">
        <v>49</v>
      </c>
      <c r="D1202" s="84">
        <v>43488</v>
      </c>
      <c r="E1202" s="85" t="s">
        <v>2614</v>
      </c>
      <c r="F1202" s="85" t="s">
        <v>3</v>
      </c>
      <c r="G1202" s="85">
        <v>1705671</v>
      </c>
      <c r="H1202" s="89"/>
      <c r="I1202" s="285" t="s">
        <v>4285</v>
      </c>
      <c r="J1202" s="89"/>
      <c r="K1202" s="89"/>
      <c r="L1202" s="89"/>
      <c r="M1202" s="89"/>
      <c r="N1202" s="286">
        <v>0</v>
      </c>
      <c r="O1202" s="286">
        <v>35</v>
      </c>
      <c r="P1202" s="89" t="s">
        <v>674</v>
      </c>
    </row>
    <row r="1203" spans="1:16" ht="38.25">
      <c r="A1203" s="283">
        <v>46</v>
      </c>
      <c r="B1203" s="89"/>
      <c r="C1203" s="284" t="s">
        <v>50</v>
      </c>
      <c r="D1203" s="84">
        <v>43488</v>
      </c>
      <c r="E1203" s="85" t="s">
        <v>2615</v>
      </c>
      <c r="F1203" s="85" t="s">
        <v>3</v>
      </c>
      <c r="G1203" s="85">
        <v>1705674</v>
      </c>
      <c r="H1203" s="89"/>
      <c r="I1203" s="285" t="s">
        <v>4286</v>
      </c>
      <c r="J1203" s="89"/>
      <c r="K1203" s="89"/>
      <c r="L1203" s="89"/>
      <c r="M1203" s="89"/>
      <c r="N1203" s="286">
        <v>0</v>
      </c>
      <c r="O1203" s="286">
        <v>3020.4</v>
      </c>
      <c r="P1203" s="89" t="s">
        <v>674</v>
      </c>
    </row>
    <row r="1204" spans="1:16" ht="38.25">
      <c r="A1204" s="283">
        <v>650</v>
      </c>
      <c r="B1204" s="89"/>
      <c r="C1204" s="284" t="s">
        <v>189</v>
      </c>
      <c r="D1204" s="84">
        <v>43488</v>
      </c>
      <c r="E1204" s="85" t="s">
        <v>2616</v>
      </c>
      <c r="F1204" s="85" t="s">
        <v>3</v>
      </c>
      <c r="G1204" s="85">
        <v>1705681</v>
      </c>
      <c r="H1204" s="89"/>
      <c r="I1204" s="285" t="s">
        <v>4287</v>
      </c>
      <c r="J1204" s="89"/>
      <c r="K1204" s="89"/>
      <c r="L1204" s="89"/>
      <c r="M1204" s="89"/>
      <c r="N1204" s="286">
        <v>0</v>
      </c>
      <c r="O1204" s="286">
        <v>9</v>
      </c>
      <c r="P1204" s="89" t="s">
        <v>674</v>
      </c>
    </row>
    <row r="1205" spans="1:16" ht="38.25">
      <c r="A1205" s="283">
        <v>592</v>
      </c>
      <c r="B1205" s="89"/>
      <c r="C1205" s="284" t="s">
        <v>649</v>
      </c>
      <c r="D1205" s="84">
        <v>43488</v>
      </c>
      <c r="E1205" s="85" t="s">
        <v>2617</v>
      </c>
      <c r="F1205" s="85" t="s">
        <v>3</v>
      </c>
      <c r="G1205" s="85">
        <v>1705691</v>
      </c>
      <c r="H1205" s="89"/>
      <c r="I1205" s="285" t="s">
        <v>4288</v>
      </c>
      <c r="J1205" s="89"/>
      <c r="K1205" s="89"/>
      <c r="L1205" s="89"/>
      <c r="M1205" s="89"/>
      <c r="N1205" s="286">
        <v>0</v>
      </c>
      <c r="O1205" s="286">
        <v>2261</v>
      </c>
      <c r="P1205" s="89" t="s">
        <v>674</v>
      </c>
    </row>
    <row r="1206" spans="1:16" ht="63.75">
      <c r="A1206" s="283">
        <v>16</v>
      </c>
      <c r="B1206" s="89"/>
      <c r="C1206" s="284" t="s">
        <v>45</v>
      </c>
      <c r="D1206" s="84">
        <v>43488</v>
      </c>
      <c r="E1206" s="85" t="s">
        <v>2618</v>
      </c>
      <c r="F1206" s="85" t="s">
        <v>3</v>
      </c>
      <c r="G1206" s="85">
        <v>1705423</v>
      </c>
      <c r="H1206" s="89"/>
      <c r="I1206" s="285" t="s">
        <v>4289</v>
      </c>
      <c r="J1206" s="89"/>
      <c r="K1206" s="89"/>
      <c r="L1206" s="89"/>
      <c r="M1206" s="89"/>
      <c r="N1206" s="286">
        <v>0</v>
      </c>
      <c r="O1206" s="286">
        <v>2000</v>
      </c>
      <c r="P1206" s="89" t="s">
        <v>674</v>
      </c>
    </row>
    <row r="1207" spans="1:16" ht="51">
      <c r="A1207" s="283">
        <v>16</v>
      </c>
      <c r="B1207" s="89"/>
      <c r="C1207" s="284" t="s">
        <v>45</v>
      </c>
      <c r="D1207" s="84">
        <v>43488</v>
      </c>
      <c r="E1207" s="85" t="s">
        <v>2619</v>
      </c>
      <c r="F1207" s="85" t="s">
        <v>3</v>
      </c>
      <c r="G1207" s="85">
        <v>1705426</v>
      </c>
      <c r="H1207" s="89"/>
      <c r="I1207" s="285" t="s">
        <v>4290</v>
      </c>
      <c r="J1207" s="89"/>
      <c r="K1207" s="89"/>
      <c r="L1207" s="89"/>
      <c r="M1207" s="89"/>
      <c r="N1207" s="286">
        <v>0</v>
      </c>
      <c r="O1207" s="286">
        <v>435</v>
      </c>
      <c r="P1207" s="89" t="s">
        <v>674</v>
      </c>
    </row>
    <row r="1208" spans="1:16" ht="51">
      <c r="A1208" s="283" t="s">
        <v>567</v>
      </c>
      <c r="B1208" s="89"/>
      <c r="C1208" s="284" t="s">
        <v>617</v>
      </c>
      <c r="D1208" s="84">
        <v>43488</v>
      </c>
      <c r="E1208" s="85" t="s">
        <v>2620</v>
      </c>
      <c r="F1208" s="85" t="s">
        <v>3</v>
      </c>
      <c r="G1208" s="85">
        <v>1705444</v>
      </c>
      <c r="H1208" s="89"/>
      <c r="I1208" s="285" t="s">
        <v>4291</v>
      </c>
      <c r="J1208" s="89"/>
      <c r="K1208" s="89"/>
      <c r="L1208" s="89"/>
      <c r="M1208" s="89"/>
      <c r="N1208" s="286">
        <v>0</v>
      </c>
      <c r="O1208" s="286">
        <v>71968.78</v>
      </c>
      <c r="P1208" s="89" t="s">
        <v>674</v>
      </c>
    </row>
    <row r="1209" spans="1:16" ht="63.75">
      <c r="A1209" s="283" t="s">
        <v>561</v>
      </c>
      <c r="B1209" s="89"/>
      <c r="C1209" s="284" t="s">
        <v>771</v>
      </c>
      <c r="D1209" s="84">
        <v>43488</v>
      </c>
      <c r="E1209" s="85" t="s">
        <v>2621</v>
      </c>
      <c r="F1209" s="85" t="s">
        <v>3</v>
      </c>
      <c r="G1209" s="85">
        <v>1705459</v>
      </c>
      <c r="H1209" s="89"/>
      <c r="I1209" s="285" t="s">
        <v>4292</v>
      </c>
      <c r="J1209" s="89"/>
      <c r="K1209" s="89"/>
      <c r="L1209" s="89"/>
      <c r="M1209" s="89"/>
      <c r="N1209" s="286">
        <v>0</v>
      </c>
      <c r="O1209" s="286">
        <v>27000</v>
      </c>
      <c r="P1209" s="89" t="s">
        <v>674</v>
      </c>
    </row>
    <row r="1210" spans="1:16" ht="51">
      <c r="A1210" s="283">
        <v>660</v>
      </c>
      <c r="B1210" s="89"/>
      <c r="C1210" s="284" t="s">
        <v>190</v>
      </c>
      <c r="D1210" s="84">
        <v>43488</v>
      </c>
      <c r="E1210" s="85" t="s">
        <v>2622</v>
      </c>
      <c r="F1210" s="85" t="s">
        <v>3</v>
      </c>
      <c r="G1210" s="85">
        <v>1705460</v>
      </c>
      <c r="H1210" s="89"/>
      <c r="I1210" s="285" t="s">
        <v>4293</v>
      </c>
      <c r="J1210" s="89"/>
      <c r="K1210" s="89"/>
      <c r="L1210" s="89"/>
      <c r="M1210" s="89"/>
      <c r="N1210" s="286">
        <v>0</v>
      </c>
      <c r="O1210" s="286">
        <v>0.05</v>
      </c>
      <c r="P1210" s="89" t="s">
        <v>674</v>
      </c>
    </row>
    <row r="1211" spans="1:16" ht="63.75">
      <c r="A1211" s="283">
        <v>660</v>
      </c>
      <c r="B1211" s="89"/>
      <c r="C1211" s="284" t="s">
        <v>190</v>
      </c>
      <c r="D1211" s="84">
        <v>43488</v>
      </c>
      <c r="E1211" s="85" t="s">
        <v>2623</v>
      </c>
      <c r="F1211" s="85" t="s">
        <v>3</v>
      </c>
      <c r="G1211" s="85">
        <v>1705463</v>
      </c>
      <c r="H1211" s="89"/>
      <c r="I1211" s="285" t="s">
        <v>4294</v>
      </c>
      <c r="J1211" s="89"/>
      <c r="K1211" s="89"/>
      <c r="L1211" s="89"/>
      <c r="M1211" s="89"/>
      <c r="N1211" s="286">
        <v>0</v>
      </c>
      <c r="O1211" s="286">
        <v>193</v>
      </c>
      <c r="P1211" s="89" t="s">
        <v>674</v>
      </c>
    </row>
    <row r="1212" spans="1:16" ht="63.75">
      <c r="A1212" s="283">
        <v>660</v>
      </c>
      <c r="B1212" s="89"/>
      <c r="C1212" s="284" t="s">
        <v>190</v>
      </c>
      <c r="D1212" s="84">
        <v>43488</v>
      </c>
      <c r="E1212" s="85" t="s">
        <v>2624</v>
      </c>
      <c r="F1212" s="85" t="s">
        <v>3</v>
      </c>
      <c r="G1212" s="85">
        <v>1705464</v>
      </c>
      <c r="H1212" s="89"/>
      <c r="I1212" s="285" t="s">
        <v>4295</v>
      </c>
      <c r="J1212" s="89"/>
      <c r="K1212" s="89"/>
      <c r="L1212" s="89"/>
      <c r="M1212" s="89"/>
      <c r="N1212" s="286">
        <v>0</v>
      </c>
      <c r="O1212" s="286">
        <v>447</v>
      </c>
      <c r="P1212" s="89" t="s">
        <v>674</v>
      </c>
    </row>
    <row r="1213" spans="1:16" ht="63.75">
      <c r="A1213" s="283">
        <v>660</v>
      </c>
      <c r="B1213" s="89"/>
      <c r="C1213" s="284" t="s">
        <v>190</v>
      </c>
      <c r="D1213" s="84">
        <v>43488</v>
      </c>
      <c r="E1213" s="85" t="s">
        <v>2625</v>
      </c>
      <c r="F1213" s="85" t="s">
        <v>3</v>
      </c>
      <c r="G1213" s="85">
        <v>1705466</v>
      </c>
      <c r="H1213" s="89"/>
      <c r="I1213" s="285" t="s">
        <v>4296</v>
      </c>
      <c r="J1213" s="89"/>
      <c r="K1213" s="89"/>
      <c r="L1213" s="89"/>
      <c r="M1213" s="89"/>
      <c r="N1213" s="286">
        <v>0</v>
      </c>
      <c r="O1213" s="286">
        <v>193</v>
      </c>
      <c r="P1213" s="89" t="s">
        <v>674</v>
      </c>
    </row>
    <row r="1214" spans="1:16" ht="63.75">
      <c r="A1214" s="283">
        <v>25</v>
      </c>
      <c r="B1214" s="89"/>
      <c r="C1214" s="284" t="s">
        <v>47</v>
      </c>
      <c r="D1214" s="84">
        <v>43488</v>
      </c>
      <c r="E1214" s="85" t="s">
        <v>2626</v>
      </c>
      <c r="F1214" s="85" t="s">
        <v>3</v>
      </c>
      <c r="G1214" s="85">
        <v>1705483</v>
      </c>
      <c r="H1214" s="89"/>
      <c r="I1214" s="285" t="s">
        <v>4297</v>
      </c>
      <c r="J1214" s="89"/>
      <c r="K1214" s="89"/>
      <c r="L1214" s="89"/>
      <c r="M1214" s="89"/>
      <c r="N1214" s="286">
        <v>0</v>
      </c>
      <c r="O1214" s="286">
        <v>2752.7200000000003</v>
      </c>
      <c r="P1214" s="89" t="s">
        <v>674</v>
      </c>
    </row>
    <row r="1215" spans="1:16" ht="63.75">
      <c r="A1215" s="283">
        <v>290</v>
      </c>
      <c r="B1215" s="89"/>
      <c r="C1215" s="284" t="s">
        <v>130</v>
      </c>
      <c r="D1215" s="84">
        <v>43488</v>
      </c>
      <c r="E1215" s="85" t="s">
        <v>2627</v>
      </c>
      <c r="F1215" s="85" t="s">
        <v>3</v>
      </c>
      <c r="G1215" s="85">
        <v>1705514</v>
      </c>
      <c r="H1215" s="89"/>
      <c r="I1215" s="285" t="s">
        <v>4298</v>
      </c>
      <c r="J1215" s="89"/>
      <c r="K1215" s="89"/>
      <c r="L1215" s="89"/>
      <c r="M1215" s="89"/>
      <c r="N1215" s="286">
        <v>0</v>
      </c>
      <c r="O1215" s="286">
        <v>433.34000000000003</v>
      </c>
      <c r="P1215" s="89" t="s">
        <v>674</v>
      </c>
    </row>
    <row r="1216" spans="1:16" ht="63.75">
      <c r="A1216" s="283">
        <v>290</v>
      </c>
      <c r="B1216" s="89"/>
      <c r="C1216" s="284" t="s">
        <v>130</v>
      </c>
      <c r="D1216" s="84">
        <v>43488</v>
      </c>
      <c r="E1216" s="85" t="s">
        <v>2628</v>
      </c>
      <c r="F1216" s="85" t="s">
        <v>3</v>
      </c>
      <c r="G1216" s="85">
        <v>1705518</v>
      </c>
      <c r="H1216" s="89"/>
      <c r="I1216" s="285" t="s">
        <v>4299</v>
      </c>
      <c r="J1216" s="89"/>
      <c r="K1216" s="89"/>
      <c r="L1216" s="89"/>
      <c r="M1216" s="89"/>
      <c r="N1216" s="286">
        <v>0</v>
      </c>
      <c r="O1216" s="286">
        <v>25200</v>
      </c>
      <c r="P1216" s="89" t="s">
        <v>674</v>
      </c>
    </row>
    <row r="1217" spans="1:16" ht="38.25">
      <c r="A1217" s="283">
        <v>35</v>
      </c>
      <c r="B1217" s="89"/>
      <c r="C1217" s="284" t="s">
        <v>48</v>
      </c>
      <c r="D1217" s="84">
        <v>43488</v>
      </c>
      <c r="E1217" s="85" t="s">
        <v>2629</v>
      </c>
      <c r="F1217" s="85" t="s">
        <v>3</v>
      </c>
      <c r="G1217" s="85">
        <v>1705435</v>
      </c>
      <c r="H1217" s="89"/>
      <c r="I1217" s="285" t="s">
        <v>4300</v>
      </c>
      <c r="J1217" s="89"/>
      <c r="K1217" s="89"/>
      <c r="L1217" s="89"/>
      <c r="M1217" s="89"/>
      <c r="N1217" s="286">
        <v>0</v>
      </c>
      <c r="O1217" s="286">
        <v>20529.53</v>
      </c>
      <c r="P1217" s="89" t="s">
        <v>674</v>
      </c>
    </row>
    <row r="1218" spans="1:16" ht="51">
      <c r="A1218" s="283">
        <v>670</v>
      </c>
      <c r="B1218" s="89"/>
      <c r="C1218" s="284" t="s">
        <v>192</v>
      </c>
      <c r="D1218" s="84">
        <v>43488</v>
      </c>
      <c r="E1218" s="85" t="s">
        <v>2630</v>
      </c>
      <c r="F1218" s="85" t="s">
        <v>3</v>
      </c>
      <c r="G1218" s="85">
        <v>1705434</v>
      </c>
      <c r="H1218" s="89"/>
      <c r="I1218" s="285" t="s">
        <v>4301</v>
      </c>
      <c r="J1218" s="89"/>
      <c r="K1218" s="89"/>
      <c r="L1218" s="89"/>
      <c r="M1218" s="89"/>
      <c r="N1218" s="286">
        <v>0</v>
      </c>
      <c r="O1218" s="286">
        <v>108</v>
      </c>
      <c r="P1218" s="89" t="s">
        <v>674</v>
      </c>
    </row>
    <row r="1219" spans="1:16" ht="51">
      <c r="A1219" s="283" t="s">
        <v>567</v>
      </c>
      <c r="B1219" s="89"/>
      <c r="C1219" s="284" t="s">
        <v>617</v>
      </c>
      <c r="D1219" s="84">
        <v>43488</v>
      </c>
      <c r="E1219" s="85" t="s">
        <v>2631</v>
      </c>
      <c r="F1219" s="85" t="s">
        <v>3</v>
      </c>
      <c r="G1219" s="85">
        <v>1705430</v>
      </c>
      <c r="H1219" s="89"/>
      <c r="I1219" s="285" t="s">
        <v>4302</v>
      </c>
      <c r="J1219" s="89"/>
      <c r="K1219" s="89"/>
      <c r="L1219" s="89"/>
      <c r="M1219" s="89"/>
      <c r="N1219" s="286">
        <v>0</v>
      </c>
      <c r="O1219" s="286">
        <v>47.24</v>
      </c>
      <c r="P1219" s="89" t="s">
        <v>674</v>
      </c>
    </row>
    <row r="1220" spans="1:16" ht="51">
      <c r="A1220" s="283" t="s">
        <v>567</v>
      </c>
      <c r="B1220" s="89"/>
      <c r="C1220" s="284" t="s">
        <v>617</v>
      </c>
      <c r="D1220" s="84">
        <v>43488</v>
      </c>
      <c r="E1220" s="85" t="s">
        <v>2632</v>
      </c>
      <c r="F1220" s="85" t="s">
        <v>3</v>
      </c>
      <c r="G1220" s="85">
        <v>1705429</v>
      </c>
      <c r="H1220" s="89"/>
      <c r="I1220" s="285" t="s">
        <v>4303</v>
      </c>
      <c r="J1220" s="89"/>
      <c r="K1220" s="89"/>
      <c r="L1220" s="89"/>
      <c r="M1220" s="89"/>
      <c r="N1220" s="286">
        <v>0</v>
      </c>
      <c r="O1220" s="286">
        <v>64.53</v>
      </c>
      <c r="P1220" s="89" t="s">
        <v>674</v>
      </c>
    </row>
    <row r="1221" spans="1:16" ht="63.75">
      <c r="A1221" s="283">
        <v>66</v>
      </c>
      <c r="B1221" s="89"/>
      <c r="C1221" s="284" t="s">
        <v>54</v>
      </c>
      <c r="D1221" s="84">
        <v>43488</v>
      </c>
      <c r="E1221" s="85" t="s">
        <v>2633</v>
      </c>
      <c r="F1221" s="85" t="s">
        <v>3</v>
      </c>
      <c r="G1221" s="85">
        <v>1705421</v>
      </c>
      <c r="H1221" s="89"/>
      <c r="I1221" s="285" t="s">
        <v>4304</v>
      </c>
      <c r="J1221" s="89"/>
      <c r="K1221" s="89"/>
      <c r="L1221" s="89"/>
      <c r="M1221" s="89"/>
      <c r="N1221" s="286">
        <v>0</v>
      </c>
      <c r="O1221" s="286">
        <v>902.5</v>
      </c>
      <c r="P1221" s="89" t="s">
        <v>674</v>
      </c>
    </row>
    <row r="1222" spans="1:16" ht="51">
      <c r="A1222" s="283" t="s">
        <v>567</v>
      </c>
      <c r="B1222" s="89"/>
      <c r="C1222" s="284" t="s">
        <v>617</v>
      </c>
      <c r="D1222" s="84">
        <v>43488</v>
      </c>
      <c r="E1222" s="85" t="s">
        <v>2634</v>
      </c>
      <c r="F1222" s="85" t="s">
        <v>3</v>
      </c>
      <c r="G1222" s="85">
        <v>1705420</v>
      </c>
      <c r="H1222" s="89"/>
      <c r="I1222" s="285" t="s">
        <v>4305</v>
      </c>
      <c r="J1222" s="89"/>
      <c r="K1222" s="89"/>
      <c r="L1222" s="89"/>
      <c r="M1222" s="89"/>
      <c r="N1222" s="286">
        <v>0</v>
      </c>
      <c r="O1222" s="286">
        <v>8732.2000000000007</v>
      </c>
      <c r="P1222" s="89" t="s">
        <v>674</v>
      </c>
    </row>
    <row r="1223" spans="1:16" ht="51">
      <c r="A1223" s="283" t="s">
        <v>567</v>
      </c>
      <c r="B1223" s="89"/>
      <c r="C1223" s="284" t="s">
        <v>617</v>
      </c>
      <c r="D1223" s="84">
        <v>43488</v>
      </c>
      <c r="E1223" s="85" t="s">
        <v>2635</v>
      </c>
      <c r="F1223" s="85" t="s">
        <v>3</v>
      </c>
      <c r="G1223" s="85">
        <v>1705419</v>
      </c>
      <c r="H1223" s="89"/>
      <c r="I1223" s="285" t="s">
        <v>4306</v>
      </c>
      <c r="J1223" s="89"/>
      <c r="K1223" s="89"/>
      <c r="L1223" s="89"/>
      <c r="M1223" s="89"/>
      <c r="N1223" s="286">
        <v>0</v>
      </c>
      <c r="O1223" s="286">
        <v>274.22000000000003</v>
      </c>
      <c r="P1223" s="89" t="s">
        <v>674</v>
      </c>
    </row>
    <row r="1224" spans="1:16" ht="63.75">
      <c r="A1224" s="283" t="s">
        <v>558</v>
      </c>
      <c r="B1224" s="89"/>
      <c r="C1224" s="284" t="s">
        <v>618</v>
      </c>
      <c r="D1224" s="84">
        <v>43488</v>
      </c>
      <c r="E1224" s="85" t="s">
        <v>2636</v>
      </c>
      <c r="F1224" s="85" t="s">
        <v>3</v>
      </c>
      <c r="G1224" s="85">
        <v>1705418</v>
      </c>
      <c r="H1224" s="89"/>
      <c r="I1224" s="285" t="s">
        <v>4307</v>
      </c>
      <c r="J1224" s="89"/>
      <c r="K1224" s="89"/>
      <c r="L1224" s="89"/>
      <c r="M1224" s="89"/>
      <c r="N1224" s="286">
        <v>0</v>
      </c>
      <c r="O1224" s="286">
        <v>8382.6200000000008</v>
      </c>
      <c r="P1224" s="89" t="s">
        <v>674</v>
      </c>
    </row>
    <row r="1225" spans="1:16" ht="63.75">
      <c r="A1225" s="283">
        <v>573</v>
      </c>
      <c r="B1225" s="89"/>
      <c r="C1225" s="284" t="s">
        <v>180</v>
      </c>
      <c r="D1225" s="84">
        <v>43488</v>
      </c>
      <c r="E1225" s="85" t="s">
        <v>2637</v>
      </c>
      <c r="F1225" s="85" t="s">
        <v>13</v>
      </c>
      <c r="G1225" s="85">
        <v>11776</v>
      </c>
      <c r="H1225" s="89"/>
      <c r="I1225" s="285" t="s">
        <v>4308</v>
      </c>
      <c r="J1225" s="89"/>
      <c r="K1225" s="89"/>
      <c r="L1225" s="89"/>
      <c r="M1225" s="89"/>
      <c r="N1225" s="286">
        <v>2330603.6800000002</v>
      </c>
      <c r="O1225" s="286">
        <v>0</v>
      </c>
      <c r="P1225" s="89" t="s">
        <v>674</v>
      </c>
    </row>
    <row r="1226" spans="1:16" ht="76.5">
      <c r="A1226" s="283">
        <v>573</v>
      </c>
      <c r="B1226" s="89"/>
      <c r="C1226" s="284" t="s">
        <v>180</v>
      </c>
      <c r="D1226" s="84">
        <v>43488</v>
      </c>
      <c r="E1226" s="85" t="s">
        <v>2638</v>
      </c>
      <c r="F1226" s="85" t="s">
        <v>11</v>
      </c>
      <c r="G1226" s="85">
        <v>11776</v>
      </c>
      <c r="H1226" s="89"/>
      <c r="I1226" s="285" t="s">
        <v>4309</v>
      </c>
      <c r="J1226" s="89"/>
      <c r="K1226" s="89"/>
      <c r="L1226" s="89"/>
      <c r="M1226" s="89"/>
      <c r="N1226" s="286">
        <v>1877.98</v>
      </c>
      <c r="O1226" s="286">
        <v>0</v>
      </c>
      <c r="P1226" s="89" t="s">
        <v>674</v>
      </c>
    </row>
    <row r="1227" spans="1:16" ht="76.5">
      <c r="A1227" s="283">
        <v>25</v>
      </c>
      <c r="B1227" s="89"/>
      <c r="C1227" s="284" t="s">
        <v>47</v>
      </c>
      <c r="D1227" s="84">
        <v>43488</v>
      </c>
      <c r="E1227" s="85" t="s">
        <v>2639</v>
      </c>
      <c r="F1227" s="85" t="s">
        <v>675</v>
      </c>
      <c r="G1227" s="85">
        <v>182927</v>
      </c>
      <c r="H1227" s="89"/>
      <c r="I1227" s="285" t="s">
        <v>4310</v>
      </c>
      <c r="J1227" s="89"/>
      <c r="K1227" s="89"/>
      <c r="L1227" s="89"/>
      <c r="M1227" s="89"/>
      <c r="N1227" s="286">
        <v>260259.34</v>
      </c>
      <c r="O1227" s="286">
        <v>0</v>
      </c>
      <c r="P1227" s="89" t="s">
        <v>674</v>
      </c>
    </row>
    <row r="1228" spans="1:16" ht="63.75">
      <c r="A1228" s="283">
        <v>10</v>
      </c>
      <c r="B1228" s="89"/>
      <c r="C1228" s="284" t="s">
        <v>43</v>
      </c>
      <c r="D1228" s="84">
        <v>43488</v>
      </c>
      <c r="E1228" s="85" t="s">
        <v>2640</v>
      </c>
      <c r="F1228" s="85" t="s">
        <v>6</v>
      </c>
      <c r="G1228" s="85">
        <v>945378</v>
      </c>
      <c r="H1228" s="89"/>
      <c r="I1228" s="285" t="s">
        <v>4311</v>
      </c>
      <c r="J1228" s="89"/>
      <c r="K1228" s="89"/>
      <c r="L1228" s="89"/>
      <c r="M1228" s="89"/>
      <c r="N1228" s="286">
        <v>0</v>
      </c>
      <c r="O1228" s="286">
        <v>16398.689999999999</v>
      </c>
      <c r="P1228" s="89" t="s">
        <v>674</v>
      </c>
    </row>
    <row r="1229" spans="1:16" ht="63.75">
      <c r="A1229" s="283">
        <v>25</v>
      </c>
      <c r="B1229" s="89"/>
      <c r="C1229" s="284" t="s">
        <v>47</v>
      </c>
      <c r="D1229" s="84">
        <v>43488</v>
      </c>
      <c r="E1229" s="85" t="s">
        <v>2641</v>
      </c>
      <c r="F1229" s="85" t="s">
        <v>6</v>
      </c>
      <c r="G1229" s="85">
        <v>1073544</v>
      </c>
      <c r="H1229" s="89"/>
      <c r="I1229" s="285" t="s">
        <v>4312</v>
      </c>
      <c r="J1229" s="89"/>
      <c r="K1229" s="89"/>
      <c r="L1229" s="89"/>
      <c r="M1229" s="89"/>
      <c r="N1229" s="286">
        <v>0</v>
      </c>
      <c r="O1229" s="286">
        <v>34190.800000000003</v>
      </c>
      <c r="P1229" s="89" t="s">
        <v>674</v>
      </c>
    </row>
    <row r="1230" spans="1:16" ht="89.25">
      <c r="A1230" s="283">
        <v>862</v>
      </c>
      <c r="B1230" s="89"/>
      <c r="C1230" s="284" t="s">
        <v>201</v>
      </c>
      <c r="D1230" s="84">
        <v>43488</v>
      </c>
      <c r="E1230" s="85" t="s">
        <v>2642</v>
      </c>
      <c r="F1230" s="85" t="s">
        <v>6</v>
      </c>
      <c r="G1230" s="85">
        <v>945303</v>
      </c>
      <c r="H1230" s="89"/>
      <c r="I1230" s="285" t="s">
        <v>4313</v>
      </c>
      <c r="J1230" s="89"/>
      <c r="K1230" s="89"/>
      <c r="L1230" s="89"/>
      <c r="M1230" s="89"/>
      <c r="N1230" s="286">
        <v>0</v>
      </c>
      <c r="O1230" s="286">
        <v>619923.68000000005</v>
      </c>
      <c r="P1230" s="89" t="s">
        <v>674</v>
      </c>
    </row>
    <row r="1231" spans="1:16" ht="89.25">
      <c r="A1231" s="283">
        <v>78</v>
      </c>
      <c r="B1231" s="89"/>
      <c r="C1231" s="284" t="s">
        <v>678</v>
      </c>
      <c r="D1231" s="84">
        <v>43488</v>
      </c>
      <c r="E1231" s="85" t="s">
        <v>2643</v>
      </c>
      <c r="F1231" s="85" t="s">
        <v>11</v>
      </c>
      <c r="G1231" s="85">
        <v>945298</v>
      </c>
      <c r="H1231" s="89"/>
      <c r="I1231" s="285" t="s">
        <v>4314</v>
      </c>
      <c r="J1231" s="89"/>
      <c r="K1231" s="89"/>
      <c r="L1231" s="89"/>
      <c r="M1231" s="89"/>
      <c r="N1231" s="286">
        <v>5436.88</v>
      </c>
      <c r="O1231" s="286">
        <v>0</v>
      </c>
      <c r="P1231" s="89" t="s">
        <v>674</v>
      </c>
    </row>
    <row r="1232" spans="1:16" ht="63.75">
      <c r="A1232" s="283">
        <v>10</v>
      </c>
      <c r="B1232" s="89"/>
      <c r="C1232" s="284" t="s">
        <v>43</v>
      </c>
      <c r="D1232" s="84">
        <v>43488</v>
      </c>
      <c r="E1232" s="85" t="s">
        <v>2644</v>
      </c>
      <c r="F1232" s="85" t="s">
        <v>15</v>
      </c>
      <c r="G1232" s="85">
        <v>945379</v>
      </c>
      <c r="H1232" s="89"/>
      <c r="I1232" s="285" t="s">
        <v>4315</v>
      </c>
      <c r="J1232" s="89"/>
      <c r="K1232" s="89"/>
      <c r="L1232" s="89"/>
      <c r="M1232" s="89"/>
      <c r="N1232" s="286">
        <v>50</v>
      </c>
      <c r="O1232" s="286">
        <v>0</v>
      </c>
      <c r="P1232" s="89" t="s">
        <v>674</v>
      </c>
    </row>
    <row r="1233" spans="1:16" ht="63.75">
      <c r="A1233" s="283">
        <v>513</v>
      </c>
      <c r="B1233" s="89"/>
      <c r="C1233" s="284" t="s">
        <v>173</v>
      </c>
      <c r="D1233" s="84">
        <v>43488</v>
      </c>
      <c r="E1233" s="85" t="s">
        <v>2645</v>
      </c>
      <c r="F1233" s="85" t="s">
        <v>15</v>
      </c>
      <c r="G1233" s="85">
        <v>945385</v>
      </c>
      <c r="H1233" s="89"/>
      <c r="I1233" s="285" t="s">
        <v>4316</v>
      </c>
      <c r="J1233" s="89"/>
      <c r="K1233" s="89"/>
      <c r="L1233" s="89"/>
      <c r="M1233" s="89"/>
      <c r="N1233" s="286">
        <v>50</v>
      </c>
      <c r="O1233" s="286">
        <v>0</v>
      </c>
      <c r="P1233" s="89" t="s">
        <v>674</v>
      </c>
    </row>
    <row r="1234" spans="1:16" ht="51">
      <c r="A1234" s="283">
        <v>513</v>
      </c>
      <c r="B1234" s="89"/>
      <c r="C1234" s="284" t="s">
        <v>173</v>
      </c>
      <c r="D1234" s="84">
        <v>43488</v>
      </c>
      <c r="E1234" s="85" t="s">
        <v>2646</v>
      </c>
      <c r="F1234" s="85" t="s">
        <v>15</v>
      </c>
      <c r="G1234" s="85">
        <v>945387</v>
      </c>
      <c r="H1234" s="89"/>
      <c r="I1234" s="285" t="s">
        <v>749</v>
      </c>
      <c r="J1234" s="89"/>
      <c r="K1234" s="89"/>
      <c r="L1234" s="89"/>
      <c r="M1234" s="89"/>
      <c r="N1234" s="286">
        <v>50</v>
      </c>
      <c r="O1234" s="286">
        <v>0</v>
      </c>
      <c r="P1234" s="89" t="s">
        <v>674</v>
      </c>
    </row>
    <row r="1235" spans="1:16" ht="63.75">
      <c r="A1235" s="283">
        <v>514</v>
      </c>
      <c r="B1235" s="89"/>
      <c r="C1235" s="284" t="s">
        <v>174</v>
      </c>
      <c r="D1235" s="84">
        <v>43488</v>
      </c>
      <c r="E1235" s="85" t="s">
        <v>2647</v>
      </c>
      <c r="F1235" s="85" t="s">
        <v>6</v>
      </c>
      <c r="G1235" s="85">
        <v>1073608</v>
      </c>
      <c r="H1235" s="89"/>
      <c r="I1235" s="285" t="s">
        <v>4317</v>
      </c>
      <c r="J1235" s="89"/>
      <c r="K1235" s="89"/>
      <c r="L1235" s="89"/>
      <c r="M1235" s="89"/>
      <c r="N1235" s="286">
        <v>0</v>
      </c>
      <c r="O1235" s="286">
        <v>13476794.439999999</v>
      </c>
      <c r="P1235" s="89" t="s">
        <v>674</v>
      </c>
    </row>
    <row r="1236" spans="1:16" ht="63.75">
      <c r="A1236" s="283">
        <v>514</v>
      </c>
      <c r="B1236" s="89"/>
      <c r="C1236" s="284" t="s">
        <v>174</v>
      </c>
      <c r="D1236" s="84">
        <v>43488</v>
      </c>
      <c r="E1236" s="85" t="s">
        <v>2648</v>
      </c>
      <c r="F1236" s="85" t="s">
        <v>6</v>
      </c>
      <c r="G1236" s="85">
        <v>1073609</v>
      </c>
      <c r="H1236" s="89"/>
      <c r="I1236" s="285" t="s">
        <v>4317</v>
      </c>
      <c r="J1236" s="89"/>
      <c r="K1236" s="89"/>
      <c r="L1236" s="89"/>
      <c r="M1236" s="89"/>
      <c r="N1236" s="286">
        <v>0</v>
      </c>
      <c r="O1236" s="286">
        <v>13920000</v>
      </c>
      <c r="P1236" s="89" t="s">
        <v>674</v>
      </c>
    </row>
    <row r="1237" spans="1:16" ht="63.75">
      <c r="A1237" s="283">
        <v>514</v>
      </c>
      <c r="B1237" s="89"/>
      <c r="C1237" s="284" t="s">
        <v>174</v>
      </c>
      <c r="D1237" s="84">
        <v>43488</v>
      </c>
      <c r="E1237" s="85" t="s">
        <v>2649</v>
      </c>
      <c r="F1237" s="85" t="s">
        <v>6</v>
      </c>
      <c r="G1237" s="85">
        <v>1073619</v>
      </c>
      <c r="H1237" s="89"/>
      <c r="I1237" s="285" t="s">
        <v>4317</v>
      </c>
      <c r="J1237" s="89"/>
      <c r="K1237" s="89"/>
      <c r="L1237" s="89"/>
      <c r="M1237" s="89"/>
      <c r="N1237" s="286">
        <v>0</v>
      </c>
      <c r="O1237" s="286">
        <v>13920000</v>
      </c>
      <c r="P1237" s="89" t="s">
        <v>674</v>
      </c>
    </row>
    <row r="1238" spans="1:16" ht="63.75">
      <c r="A1238" s="283">
        <v>514</v>
      </c>
      <c r="B1238" s="89"/>
      <c r="C1238" s="284" t="s">
        <v>174</v>
      </c>
      <c r="D1238" s="84">
        <v>43488</v>
      </c>
      <c r="E1238" s="85" t="s">
        <v>2650</v>
      </c>
      <c r="F1238" s="85" t="s">
        <v>6</v>
      </c>
      <c r="G1238" s="85">
        <v>1073620</v>
      </c>
      <c r="H1238" s="89"/>
      <c r="I1238" s="285" t="s">
        <v>4317</v>
      </c>
      <c r="J1238" s="89"/>
      <c r="K1238" s="89"/>
      <c r="L1238" s="89"/>
      <c r="M1238" s="89"/>
      <c r="N1238" s="286">
        <v>0</v>
      </c>
      <c r="O1238" s="286">
        <v>13920000</v>
      </c>
      <c r="P1238" s="89" t="s">
        <v>674</v>
      </c>
    </row>
    <row r="1239" spans="1:16" ht="51">
      <c r="A1239" s="283">
        <v>10</v>
      </c>
      <c r="B1239" s="89"/>
      <c r="C1239" s="284" t="s">
        <v>43</v>
      </c>
      <c r="D1239" s="84">
        <v>43488</v>
      </c>
      <c r="E1239" s="85" t="s">
        <v>2651</v>
      </c>
      <c r="F1239" s="85" t="s">
        <v>6</v>
      </c>
      <c r="G1239" s="85">
        <v>945735</v>
      </c>
      <c r="H1239" s="89"/>
      <c r="I1239" s="285" t="s">
        <v>4318</v>
      </c>
      <c r="J1239" s="89"/>
      <c r="K1239" s="89"/>
      <c r="L1239" s="89"/>
      <c r="M1239" s="89"/>
      <c r="N1239" s="286">
        <v>0</v>
      </c>
      <c r="O1239" s="286">
        <v>10488.94</v>
      </c>
      <c r="P1239" s="89" t="s">
        <v>674</v>
      </c>
    </row>
    <row r="1240" spans="1:16" ht="51">
      <c r="A1240" s="283" t="s">
        <v>558</v>
      </c>
      <c r="B1240" s="89"/>
      <c r="C1240" s="284" t="s">
        <v>618</v>
      </c>
      <c r="D1240" s="84">
        <v>43488</v>
      </c>
      <c r="E1240" s="85" t="s">
        <v>2652</v>
      </c>
      <c r="F1240" s="85" t="s">
        <v>15</v>
      </c>
      <c r="G1240" s="85">
        <v>945736</v>
      </c>
      <c r="H1240" s="89"/>
      <c r="I1240" s="285" t="s">
        <v>4319</v>
      </c>
      <c r="J1240" s="89"/>
      <c r="K1240" s="89"/>
      <c r="L1240" s="89"/>
      <c r="M1240" s="89"/>
      <c r="N1240" s="286">
        <v>50</v>
      </c>
      <c r="O1240" s="286">
        <v>0</v>
      </c>
      <c r="P1240" s="89" t="s">
        <v>674</v>
      </c>
    </row>
    <row r="1241" spans="1:16" ht="63.75">
      <c r="A1241" s="283">
        <v>597</v>
      </c>
      <c r="B1241" s="89"/>
      <c r="C1241" s="284" t="s">
        <v>738</v>
      </c>
      <c r="D1241" s="84">
        <v>43488</v>
      </c>
      <c r="E1241" s="85" t="s">
        <v>2653</v>
      </c>
      <c r="F1241" s="85" t="s">
        <v>15</v>
      </c>
      <c r="G1241" s="85">
        <v>945730</v>
      </c>
      <c r="H1241" s="89"/>
      <c r="I1241" s="285" t="s">
        <v>4320</v>
      </c>
      <c r="J1241" s="89"/>
      <c r="K1241" s="89"/>
      <c r="L1241" s="89"/>
      <c r="M1241" s="89"/>
      <c r="N1241" s="286">
        <v>50</v>
      </c>
      <c r="O1241" s="286">
        <v>0</v>
      </c>
      <c r="P1241" s="89" t="s">
        <v>674</v>
      </c>
    </row>
    <row r="1242" spans="1:16" ht="51">
      <c r="A1242" s="283">
        <v>513</v>
      </c>
      <c r="B1242" s="89"/>
      <c r="C1242" s="284" t="s">
        <v>173</v>
      </c>
      <c r="D1242" s="84">
        <v>43488</v>
      </c>
      <c r="E1242" s="85" t="s">
        <v>2654</v>
      </c>
      <c r="F1242" s="85" t="s">
        <v>15</v>
      </c>
      <c r="G1242" s="85">
        <v>945726</v>
      </c>
      <c r="H1242" s="89"/>
      <c r="I1242" s="285" t="s">
        <v>723</v>
      </c>
      <c r="J1242" s="89"/>
      <c r="K1242" s="89"/>
      <c r="L1242" s="89"/>
      <c r="M1242" s="89"/>
      <c r="N1242" s="286">
        <v>50</v>
      </c>
      <c r="O1242" s="286">
        <v>0</v>
      </c>
      <c r="P1242" s="89" t="s">
        <v>674</v>
      </c>
    </row>
    <row r="1243" spans="1:16" ht="51">
      <c r="A1243" s="283">
        <v>513</v>
      </c>
      <c r="B1243" s="89"/>
      <c r="C1243" s="284" t="s">
        <v>173</v>
      </c>
      <c r="D1243" s="84">
        <v>43488</v>
      </c>
      <c r="E1243" s="85" t="s">
        <v>2655</v>
      </c>
      <c r="F1243" s="85" t="s">
        <v>15</v>
      </c>
      <c r="G1243" s="85">
        <v>945867</v>
      </c>
      <c r="H1243" s="89"/>
      <c r="I1243" s="285" t="s">
        <v>759</v>
      </c>
      <c r="J1243" s="89"/>
      <c r="K1243" s="89"/>
      <c r="L1243" s="89"/>
      <c r="M1243" s="89"/>
      <c r="N1243" s="286">
        <v>50</v>
      </c>
      <c r="O1243" s="286">
        <v>0</v>
      </c>
      <c r="P1243" s="89" t="s">
        <v>674</v>
      </c>
    </row>
    <row r="1244" spans="1:16" ht="102">
      <c r="A1244" s="283">
        <v>585</v>
      </c>
      <c r="B1244" s="89"/>
      <c r="C1244" s="284" t="s">
        <v>185</v>
      </c>
      <c r="D1244" s="84">
        <v>43488</v>
      </c>
      <c r="E1244" s="85" t="s">
        <v>2656</v>
      </c>
      <c r="F1244" s="85" t="s">
        <v>633</v>
      </c>
      <c r="G1244" s="85">
        <v>7093</v>
      </c>
      <c r="H1244" s="89"/>
      <c r="I1244" s="285" t="s">
        <v>4321</v>
      </c>
      <c r="J1244" s="89"/>
      <c r="K1244" s="89"/>
      <c r="L1244" s="89"/>
      <c r="M1244" s="89"/>
      <c r="N1244" s="286">
        <v>662.18</v>
      </c>
      <c r="O1244" s="286">
        <v>0</v>
      </c>
      <c r="P1244" s="89" t="s">
        <v>674</v>
      </c>
    </row>
    <row r="1245" spans="1:16" ht="89.25">
      <c r="A1245" s="283">
        <v>585</v>
      </c>
      <c r="B1245" s="89"/>
      <c r="C1245" s="284" t="s">
        <v>185</v>
      </c>
      <c r="D1245" s="84">
        <v>43488</v>
      </c>
      <c r="E1245" s="85" t="s">
        <v>2657</v>
      </c>
      <c r="F1245" s="85" t="s">
        <v>15</v>
      </c>
      <c r="G1245" s="85">
        <v>7093</v>
      </c>
      <c r="H1245" s="89"/>
      <c r="I1245" s="285" t="s">
        <v>4322</v>
      </c>
      <c r="J1245" s="89"/>
      <c r="K1245" s="89"/>
      <c r="L1245" s="89"/>
      <c r="M1245" s="89"/>
      <c r="N1245" s="286">
        <v>294.7</v>
      </c>
      <c r="O1245" s="286">
        <v>0</v>
      </c>
      <c r="P1245" s="89" t="s">
        <v>674</v>
      </c>
    </row>
    <row r="1246" spans="1:16" ht="51">
      <c r="A1246" s="283">
        <v>119</v>
      </c>
      <c r="B1246" s="89"/>
      <c r="C1246" s="284" t="s">
        <v>65</v>
      </c>
      <c r="D1246" s="84">
        <v>43488</v>
      </c>
      <c r="E1246" s="85" t="s">
        <v>2658</v>
      </c>
      <c r="F1246" s="85" t="s">
        <v>11</v>
      </c>
      <c r="G1246" s="85">
        <v>945333</v>
      </c>
      <c r="H1246" s="89"/>
      <c r="I1246" s="285" t="s">
        <v>4323</v>
      </c>
      <c r="J1246" s="89"/>
      <c r="K1246" s="89"/>
      <c r="L1246" s="89"/>
      <c r="M1246" s="89"/>
      <c r="N1246" s="286">
        <v>50</v>
      </c>
      <c r="O1246" s="286">
        <v>0</v>
      </c>
      <c r="P1246" s="89" t="s">
        <v>674</v>
      </c>
    </row>
    <row r="1247" spans="1:16" ht="51">
      <c r="A1247" s="283">
        <v>117</v>
      </c>
      <c r="B1247" s="89"/>
      <c r="C1247" s="284" t="s">
        <v>64</v>
      </c>
      <c r="D1247" s="84">
        <v>43488</v>
      </c>
      <c r="E1247" s="85" t="s">
        <v>2659</v>
      </c>
      <c r="F1247" s="85" t="s">
        <v>11</v>
      </c>
      <c r="G1247" s="85">
        <v>945330</v>
      </c>
      <c r="H1247" s="89"/>
      <c r="I1247" s="285" t="s">
        <v>4324</v>
      </c>
      <c r="J1247" s="89"/>
      <c r="K1247" s="89"/>
      <c r="L1247" s="89"/>
      <c r="M1247" s="89"/>
      <c r="N1247" s="286">
        <v>50</v>
      </c>
      <c r="O1247" s="286">
        <v>0</v>
      </c>
      <c r="P1247" s="89" t="s">
        <v>674</v>
      </c>
    </row>
    <row r="1248" spans="1:16" ht="51">
      <c r="A1248" s="283">
        <v>117</v>
      </c>
      <c r="B1248" s="89"/>
      <c r="C1248" s="284" t="s">
        <v>64</v>
      </c>
      <c r="D1248" s="84">
        <v>43488</v>
      </c>
      <c r="E1248" s="85" t="s">
        <v>2660</v>
      </c>
      <c r="F1248" s="85" t="s">
        <v>11</v>
      </c>
      <c r="G1248" s="85">
        <v>945331</v>
      </c>
      <c r="H1248" s="89"/>
      <c r="I1248" s="285" t="s">
        <v>4325</v>
      </c>
      <c r="J1248" s="89"/>
      <c r="K1248" s="89"/>
      <c r="L1248" s="89"/>
      <c r="M1248" s="89"/>
      <c r="N1248" s="286">
        <v>50</v>
      </c>
      <c r="O1248" s="286">
        <v>0</v>
      </c>
      <c r="P1248" s="89" t="s">
        <v>674</v>
      </c>
    </row>
    <row r="1249" spans="1:16" ht="76.5">
      <c r="A1249" s="283">
        <v>293</v>
      </c>
      <c r="B1249" s="89"/>
      <c r="C1249" s="284" t="s">
        <v>133</v>
      </c>
      <c r="D1249" s="84">
        <v>43488</v>
      </c>
      <c r="E1249" s="85" t="s">
        <v>2661</v>
      </c>
      <c r="F1249" s="85" t="s">
        <v>6</v>
      </c>
      <c r="G1249" s="85">
        <v>945348</v>
      </c>
      <c r="H1249" s="89"/>
      <c r="I1249" s="285" t="s">
        <v>4326</v>
      </c>
      <c r="J1249" s="89"/>
      <c r="K1249" s="89"/>
      <c r="L1249" s="89"/>
      <c r="M1249" s="89"/>
      <c r="N1249" s="286">
        <v>0</v>
      </c>
      <c r="O1249" s="286">
        <v>974720</v>
      </c>
      <c r="P1249" s="89" t="s">
        <v>674</v>
      </c>
    </row>
    <row r="1250" spans="1:16" ht="51">
      <c r="A1250" s="283">
        <v>119</v>
      </c>
      <c r="B1250" s="89"/>
      <c r="C1250" s="284" t="s">
        <v>65</v>
      </c>
      <c r="D1250" s="84">
        <v>43488</v>
      </c>
      <c r="E1250" s="85" t="s">
        <v>2662</v>
      </c>
      <c r="F1250" s="85" t="s">
        <v>11</v>
      </c>
      <c r="G1250" s="85">
        <v>945334</v>
      </c>
      <c r="H1250" s="89"/>
      <c r="I1250" s="285" t="s">
        <v>4327</v>
      </c>
      <c r="J1250" s="89"/>
      <c r="K1250" s="89"/>
      <c r="L1250" s="89"/>
      <c r="M1250" s="89"/>
      <c r="N1250" s="286">
        <v>50</v>
      </c>
      <c r="O1250" s="286">
        <v>0</v>
      </c>
      <c r="P1250" s="89" t="s">
        <v>674</v>
      </c>
    </row>
    <row r="1251" spans="1:16" ht="51">
      <c r="A1251" s="283">
        <v>119</v>
      </c>
      <c r="B1251" s="89"/>
      <c r="C1251" s="284" t="s">
        <v>65</v>
      </c>
      <c r="D1251" s="84">
        <v>43488</v>
      </c>
      <c r="E1251" s="85" t="s">
        <v>2663</v>
      </c>
      <c r="F1251" s="85" t="s">
        <v>11</v>
      </c>
      <c r="G1251" s="85">
        <v>945335</v>
      </c>
      <c r="H1251" s="89"/>
      <c r="I1251" s="285" t="s">
        <v>4328</v>
      </c>
      <c r="J1251" s="89"/>
      <c r="K1251" s="89"/>
      <c r="L1251" s="89"/>
      <c r="M1251" s="89"/>
      <c r="N1251" s="286">
        <v>50</v>
      </c>
      <c r="O1251" s="286">
        <v>0</v>
      </c>
      <c r="P1251" s="89" t="s">
        <v>674</v>
      </c>
    </row>
    <row r="1252" spans="1:16" ht="51">
      <c r="A1252" s="283">
        <v>119</v>
      </c>
      <c r="B1252" s="89"/>
      <c r="C1252" s="284" t="s">
        <v>65</v>
      </c>
      <c r="D1252" s="84">
        <v>43488</v>
      </c>
      <c r="E1252" s="85" t="s">
        <v>2664</v>
      </c>
      <c r="F1252" s="85" t="s">
        <v>11</v>
      </c>
      <c r="G1252" s="85">
        <v>945336</v>
      </c>
      <c r="H1252" s="89"/>
      <c r="I1252" s="285" t="s">
        <v>4329</v>
      </c>
      <c r="J1252" s="89"/>
      <c r="K1252" s="89"/>
      <c r="L1252" s="89"/>
      <c r="M1252" s="89"/>
      <c r="N1252" s="286">
        <v>50</v>
      </c>
      <c r="O1252" s="286">
        <v>0</v>
      </c>
      <c r="P1252" s="89" t="s">
        <v>674</v>
      </c>
    </row>
    <row r="1253" spans="1:16" ht="51">
      <c r="A1253" s="283">
        <v>117</v>
      </c>
      <c r="B1253" s="89"/>
      <c r="C1253" s="284" t="s">
        <v>64</v>
      </c>
      <c r="D1253" s="84">
        <v>43488</v>
      </c>
      <c r="E1253" s="85" t="s">
        <v>2665</v>
      </c>
      <c r="F1253" s="85" t="s">
        <v>11</v>
      </c>
      <c r="G1253" s="85">
        <v>945342</v>
      </c>
      <c r="H1253" s="89"/>
      <c r="I1253" s="285" t="s">
        <v>4330</v>
      </c>
      <c r="J1253" s="89"/>
      <c r="K1253" s="89"/>
      <c r="L1253" s="89"/>
      <c r="M1253" s="89"/>
      <c r="N1253" s="286">
        <v>50</v>
      </c>
      <c r="O1253" s="286">
        <v>0</v>
      </c>
      <c r="P1253" s="89" t="s">
        <v>674</v>
      </c>
    </row>
    <row r="1254" spans="1:16" ht="51">
      <c r="A1254" s="283">
        <v>117</v>
      </c>
      <c r="B1254" s="89"/>
      <c r="C1254" s="284" t="s">
        <v>64</v>
      </c>
      <c r="D1254" s="84">
        <v>43488</v>
      </c>
      <c r="E1254" s="85" t="s">
        <v>2666</v>
      </c>
      <c r="F1254" s="85" t="s">
        <v>11</v>
      </c>
      <c r="G1254" s="85">
        <v>945355</v>
      </c>
      <c r="H1254" s="89"/>
      <c r="I1254" s="285" t="s">
        <v>4331</v>
      </c>
      <c r="J1254" s="89"/>
      <c r="K1254" s="89"/>
      <c r="L1254" s="89"/>
      <c r="M1254" s="89"/>
      <c r="N1254" s="286">
        <v>50</v>
      </c>
      <c r="O1254" s="286">
        <v>0</v>
      </c>
      <c r="P1254" s="89" t="s">
        <v>674</v>
      </c>
    </row>
    <row r="1255" spans="1:16" ht="76.5">
      <c r="A1255" s="283">
        <v>293</v>
      </c>
      <c r="B1255" s="89"/>
      <c r="C1255" s="284" t="s">
        <v>133</v>
      </c>
      <c r="D1255" s="84">
        <v>43488</v>
      </c>
      <c r="E1255" s="85" t="s">
        <v>2667</v>
      </c>
      <c r="F1255" s="85" t="s">
        <v>11</v>
      </c>
      <c r="G1255" s="85">
        <v>945348</v>
      </c>
      <c r="H1255" s="89"/>
      <c r="I1255" s="285" t="s">
        <v>4332</v>
      </c>
      <c r="J1255" s="89"/>
      <c r="K1255" s="89"/>
      <c r="L1255" s="89"/>
      <c r="M1255" s="89"/>
      <c r="N1255" s="286">
        <v>50</v>
      </c>
      <c r="O1255" s="286">
        <v>0</v>
      </c>
      <c r="P1255" s="89" t="s">
        <v>674</v>
      </c>
    </row>
    <row r="1256" spans="1:16" ht="76.5">
      <c r="A1256" s="283">
        <v>573</v>
      </c>
      <c r="B1256" s="89"/>
      <c r="C1256" s="284" t="s">
        <v>180</v>
      </c>
      <c r="D1256" s="84">
        <v>43488</v>
      </c>
      <c r="E1256" s="85" t="s">
        <v>2668</v>
      </c>
      <c r="F1256" s="85" t="s">
        <v>13</v>
      </c>
      <c r="G1256" s="85">
        <v>945359</v>
      </c>
      <c r="H1256" s="89"/>
      <c r="I1256" s="285" t="s">
        <v>4333</v>
      </c>
      <c r="J1256" s="89"/>
      <c r="K1256" s="89"/>
      <c r="L1256" s="89"/>
      <c r="M1256" s="89"/>
      <c r="N1256" s="286">
        <v>69.599999999999994</v>
      </c>
      <c r="O1256" s="286">
        <v>0</v>
      </c>
      <c r="P1256" s="89" t="s">
        <v>674</v>
      </c>
    </row>
    <row r="1257" spans="1:16" ht="76.5">
      <c r="A1257" s="283" t="s">
        <v>559</v>
      </c>
      <c r="B1257" s="89"/>
      <c r="C1257" s="284" t="s">
        <v>798</v>
      </c>
      <c r="D1257" s="84">
        <v>43488</v>
      </c>
      <c r="E1257" s="85" t="s">
        <v>2669</v>
      </c>
      <c r="F1257" s="85" t="s">
        <v>11</v>
      </c>
      <c r="G1257" s="85">
        <v>945313</v>
      </c>
      <c r="H1257" s="89"/>
      <c r="I1257" s="285" t="s">
        <v>4334</v>
      </c>
      <c r="J1257" s="89"/>
      <c r="K1257" s="89"/>
      <c r="L1257" s="89"/>
      <c r="M1257" s="89"/>
      <c r="N1257" s="286">
        <v>50</v>
      </c>
      <c r="O1257" s="286">
        <v>0</v>
      </c>
      <c r="P1257" s="89" t="s">
        <v>674</v>
      </c>
    </row>
    <row r="1258" spans="1:16" ht="38.25">
      <c r="A1258" s="283">
        <v>20</v>
      </c>
      <c r="B1258" s="89"/>
      <c r="C1258" s="284" t="s">
        <v>46</v>
      </c>
      <c r="D1258" s="84">
        <v>43489</v>
      </c>
      <c r="E1258" s="85" t="s">
        <v>2670</v>
      </c>
      <c r="F1258" s="85" t="s">
        <v>3</v>
      </c>
      <c r="G1258" s="85">
        <v>1705961</v>
      </c>
      <c r="H1258" s="89"/>
      <c r="I1258" s="285" t="s">
        <v>4335</v>
      </c>
      <c r="J1258" s="89"/>
      <c r="K1258" s="89"/>
      <c r="L1258" s="89"/>
      <c r="M1258" s="89"/>
      <c r="N1258" s="286">
        <v>0</v>
      </c>
      <c r="O1258" s="286">
        <v>0.5</v>
      </c>
      <c r="P1258" s="89" t="s">
        <v>674</v>
      </c>
    </row>
    <row r="1259" spans="1:16" ht="51">
      <c r="A1259" s="283">
        <v>20</v>
      </c>
      <c r="B1259" s="89"/>
      <c r="C1259" s="284" t="s">
        <v>46</v>
      </c>
      <c r="D1259" s="84">
        <v>43489</v>
      </c>
      <c r="E1259" s="85" t="s">
        <v>2671</v>
      </c>
      <c r="F1259" s="85" t="s">
        <v>3</v>
      </c>
      <c r="G1259" s="85">
        <v>1705962</v>
      </c>
      <c r="H1259" s="89"/>
      <c r="I1259" s="285" t="s">
        <v>4336</v>
      </c>
      <c r="J1259" s="89"/>
      <c r="K1259" s="89"/>
      <c r="L1259" s="89"/>
      <c r="M1259" s="89"/>
      <c r="N1259" s="286">
        <v>0</v>
      </c>
      <c r="O1259" s="286">
        <v>13.97</v>
      </c>
      <c r="P1259" s="89" t="s">
        <v>674</v>
      </c>
    </row>
    <row r="1260" spans="1:16" ht="51">
      <c r="A1260" s="283" t="s">
        <v>567</v>
      </c>
      <c r="B1260" s="89"/>
      <c r="C1260" s="284" t="s">
        <v>617</v>
      </c>
      <c r="D1260" s="84">
        <v>43489</v>
      </c>
      <c r="E1260" s="85" t="s">
        <v>2672</v>
      </c>
      <c r="F1260" s="85" t="s">
        <v>3</v>
      </c>
      <c r="G1260" s="85">
        <v>1705972</v>
      </c>
      <c r="H1260" s="89"/>
      <c r="I1260" s="285" t="s">
        <v>4337</v>
      </c>
      <c r="J1260" s="89"/>
      <c r="K1260" s="89"/>
      <c r="L1260" s="89"/>
      <c r="M1260" s="89"/>
      <c r="N1260" s="286">
        <v>0</v>
      </c>
      <c r="O1260" s="286">
        <v>233.9</v>
      </c>
      <c r="P1260" s="89" t="s">
        <v>674</v>
      </c>
    </row>
    <row r="1261" spans="1:16" ht="51">
      <c r="A1261" s="283">
        <v>6</v>
      </c>
      <c r="B1261" s="89"/>
      <c r="C1261" s="284" t="s">
        <v>42</v>
      </c>
      <c r="D1261" s="84">
        <v>43489</v>
      </c>
      <c r="E1261" s="85" t="s">
        <v>2673</v>
      </c>
      <c r="F1261" s="85" t="s">
        <v>3</v>
      </c>
      <c r="G1261" s="85">
        <v>1705998</v>
      </c>
      <c r="H1261" s="89"/>
      <c r="I1261" s="285" t="s">
        <v>4338</v>
      </c>
      <c r="J1261" s="89"/>
      <c r="K1261" s="89"/>
      <c r="L1261" s="89"/>
      <c r="M1261" s="89"/>
      <c r="N1261" s="286">
        <v>0</v>
      </c>
      <c r="O1261" s="286">
        <v>1600</v>
      </c>
      <c r="P1261" s="89" t="s">
        <v>674</v>
      </c>
    </row>
    <row r="1262" spans="1:16" ht="63.75">
      <c r="A1262" s="283">
        <v>66</v>
      </c>
      <c r="B1262" s="89"/>
      <c r="C1262" s="284" t="s">
        <v>54</v>
      </c>
      <c r="D1262" s="84">
        <v>43489</v>
      </c>
      <c r="E1262" s="85" t="s">
        <v>2674</v>
      </c>
      <c r="F1262" s="85" t="s">
        <v>3</v>
      </c>
      <c r="G1262" s="85">
        <v>1706036</v>
      </c>
      <c r="H1262" s="89"/>
      <c r="I1262" s="285" t="s">
        <v>1446</v>
      </c>
      <c r="J1262" s="89"/>
      <c r="K1262" s="89"/>
      <c r="L1262" s="89"/>
      <c r="M1262" s="89"/>
      <c r="N1262" s="286">
        <v>0</v>
      </c>
      <c r="O1262" s="286">
        <v>1000</v>
      </c>
      <c r="P1262" s="89" t="s">
        <v>674</v>
      </c>
    </row>
    <row r="1263" spans="1:16" ht="51">
      <c r="A1263" s="283">
        <v>46</v>
      </c>
      <c r="B1263" s="89"/>
      <c r="C1263" s="284" t="s">
        <v>50</v>
      </c>
      <c r="D1263" s="84">
        <v>43489</v>
      </c>
      <c r="E1263" s="85" t="s">
        <v>2675</v>
      </c>
      <c r="F1263" s="85" t="s">
        <v>3</v>
      </c>
      <c r="G1263" s="85">
        <v>1706075</v>
      </c>
      <c r="H1263" s="89"/>
      <c r="I1263" s="285" t="s">
        <v>4339</v>
      </c>
      <c r="J1263" s="89"/>
      <c r="K1263" s="89"/>
      <c r="L1263" s="89"/>
      <c r="M1263" s="89"/>
      <c r="N1263" s="286">
        <v>0</v>
      </c>
      <c r="O1263" s="286">
        <v>10</v>
      </c>
      <c r="P1263" s="89" t="s">
        <v>674</v>
      </c>
    </row>
    <row r="1264" spans="1:16" ht="51">
      <c r="A1264" s="283">
        <v>81</v>
      </c>
      <c r="B1264" s="89"/>
      <c r="C1264" s="284" t="s">
        <v>57</v>
      </c>
      <c r="D1264" s="84">
        <v>43489</v>
      </c>
      <c r="E1264" s="85" t="s">
        <v>2676</v>
      </c>
      <c r="F1264" s="85" t="s">
        <v>3</v>
      </c>
      <c r="G1264" s="85">
        <v>1706077</v>
      </c>
      <c r="H1264" s="89"/>
      <c r="I1264" s="285" t="s">
        <v>4340</v>
      </c>
      <c r="J1264" s="89"/>
      <c r="K1264" s="89"/>
      <c r="L1264" s="89"/>
      <c r="M1264" s="89"/>
      <c r="N1264" s="286">
        <v>0</v>
      </c>
      <c r="O1264" s="286">
        <v>220</v>
      </c>
      <c r="P1264" s="89" t="s">
        <v>674</v>
      </c>
    </row>
    <row r="1265" spans="1:16" ht="63.75">
      <c r="A1265" s="283">
        <v>221</v>
      </c>
      <c r="B1265" s="89"/>
      <c r="C1265" s="284" t="s">
        <v>104</v>
      </c>
      <c r="D1265" s="84">
        <v>43489</v>
      </c>
      <c r="E1265" s="85" t="s">
        <v>2677</v>
      </c>
      <c r="F1265" s="85" t="s">
        <v>3</v>
      </c>
      <c r="G1265" s="85">
        <v>1705843</v>
      </c>
      <c r="H1265" s="89"/>
      <c r="I1265" s="285" t="s">
        <v>4341</v>
      </c>
      <c r="J1265" s="89"/>
      <c r="K1265" s="89"/>
      <c r="L1265" s="89"/>
      <c r="M1265" s="89"/>
      <c r="N1265" s="286">
        <v>0</v>
      </c>
      <c r="O1265" s="286">
        <v>10000</v>
      </c>
      <c r="P1265" s="89" t="s">
        <v>674</v>
      </c>
    </row>
    <row r="1266" spans="1:16" ht="63.75">
      <c r="A1266" s="283">
        <v>221</v>
      </c>
      <c r="B1266" s="89"/>
      <c r="C1266" s="284" t="s">
        <v>104</v>
      </c>
      <c r="D1266" s="84">
        <v>43489</v>
      </c>
      <c r="E1266" s="85" t="s">
        <v>2678</v>
      </c>
      <c r="F1266" s="85" t="s">
        <v>3</v>
      </c>
      <c r="G1266" s="85">
        <v>1705846</v>
      </c>
      <c r="H1266" s="89"/>
      <c r="I1266" s="285" t="s">
        <v>4342</v>
      </c>
      <c r="J1266" s="89"/>
      <c r="K1266" s="89"/>
      <c r="L1266" s="89"/>
      <c r="M1266" s="89"/>
      <c r="N1266" s="286">
        <v>0</v>
      </c>
      <c r="O1266" s="286">
        <v>3495</v>
      </c>
      <c r="P1266" s="89" t="s">
        <v>674</v>
      </c>
    </row>
    <row r="1267" spans="1:16" ht="63.75">
      <c r="A1267" s="283">
        <v>221</v>
      </c>
      <c r="B1267" s="89"/>
      <c r="C1267" s="284" t="s">
        <v>104</v>
      </c>
      <c r="D1267" s="84">
        <v>43489</v>
      </c>
      <c r="E1267" s="85" t="s">
        <v>2679</v>
      </c>
      <c r="F1267" s="85" t="s">
        <v>3</v>
      </c>
      <c r="G1267" s="85">
        <v>1705849</v>
      </c>
      <c r="H1267" s="89"/>
      <c r="I1267" s="285" t="s">
        <v>4343</v>
      </c>
      <c r="J1267" s="89"/>
      <c r="K1267" s="89"/>
      <c r="L1267" s="89"/>
      <c r="M1267" s="89"/>
      <c r="N1267" s="286">
        <v>0</v>
      </c>
      <c r="O1267" s="286">
        <v>33184.81</v>
      </c>
      <c r="P1267" s="89" t="s">
        <v>674</v>
      </c>
    </row>
    <row r="1268" spans="1:16" ht="51">
      <c r="A1268" s="283">
        <v>132</v>
      </c>
      <c r="B1268" s="89"/>
      <c r="C1268" s="284" t="s">
        <v>70</v>
      </c>
      <c r="D1268" s="84">
        <v>43489</v>
      </c>
      <c r="E1268" s="85" t="s">
        <v>2680</v>
      </c>
      <c r="F1268" s="85" t="s">
        <v>3</v>
      </c>
      <c r="G1268" s="85">
        <v>1705905</v>
      </c>
      <c r="H1268" s="89"/>
      <c r="I1268" s="285" t="s">
        <v>4344</v>
      </c>
      <c r="J1268" s="89"/>
      <c r="K1268" s="89"/>
      <c r="L1268" s="89"/>
      <c r="M1268" s="89"/>
      <c r="N1268" s="286">
        <v>0</v>
      </c>
      <c r="O1268" s="286">
        <v>35</v>
      </c>
      <c r="P1268" s="89" t="s">
        <v>674</v>
      </c>
    </row>
    <row r="1269" spans="1:16" ht="51">
      <c r="A1269" s="283">
        <v>132</v>
      </c>
      <c r="B1269" s="89"/>
      <c r="C1269" s="284" t="s">
        <v>70</v>
      </c>
      <c r="D1269" s="84">
        <v>43489</v>
      </c>
      <c r="E1269" s="85" t="s">
        <v>2681</v>
      </c>
      <c r="F1269" s="85" t="s">
        <v>3</v>
      </c>
      <c r="G1269" s="85">
        <v>1705910</v>
      </c>
      <c r="H1269" s="89"/>
      <c r="I1269" s="285" t="s">
        <v>4345</v>
      </c>
      <c r="J1269" s="89"/>
      <c r="K1269" s="89"/>
      <c r="L1269" s="89"/>
      <c r="M1269" s="89"/>
      <c r="N1269" s="286">
        <v>0</v>
      </c>
      <c r="O1269" s="286">
        <v>3026.6</v>
      </c>
      <c r="P1269" s="89" t="s">
        <v>674</v>
      </c>
    </row>
    <row r="1270" spans="1:16" ht="63.75">
      <c r="A1270" s="283">
        <v>512</v>
      </c>
      <c r="B1270" s="89"/>
      <c r="C1270" s="284" t="s">
        <v>800</v>
      </c>
      <c r="D1270" s="84">
        <v>43489</v>
      </c>
      <c r="E1270" s="85" t="s">
        <v>2682</v>
      </c>
      <c r="F1270" s="85" t="s">
        <v>3</v>
      </c>
      <c r="G1270" s="85">
        <v>1705928</v>
      </c>
      <c r="H1270" s="89"/>
      <c r="I1270" s="285" t="s">
        <v>4346</v>
      </c>
      <c r="J1270" s="89"/>
      <c r="K1270" s="89"/>
      <c r="L1270" s="89"/>
      <c r="M1270" s="89"/>
      <c r="N1270" s="286">
        <v>0</v>
      </c>
      <c r="O1270" s="286">
        <v>33922.090000000004</v>
      </c>
      <c r="P1270" s="89" t="s">
        <v>674</v>
      </c>
    </row>
    <row r="1271" spans="1:16" ht="63.75">
      <c r="A1271" s="283">
        <v>6</v>
      </c>
      <c r="B1271" s="89"/>
      <c r="C1271" s="284" t="s">
        <v>42</v>
      </c>
      <c r="D1271" s="84">
        <v>43489</v>
      </c>
      <c r="E1271" s="85" t="s">
        <v>2683</v>
      </c>
      <c r="F1271" s="85" t="s">
        <v>3</v>
      </c>
      <c r="G1271" s="85">
        <v>1705855</v>
      </c>
      <c r="H1271" s="89"/>
      <c r="I1271" s="285" t="s">
        <v>4347</v>
      </c>
      <c r="J1271" s="89"/>
      <c r="K1271" s="89"/>
      <c r="L1271" s="89"/>
      <c r="M1271" s="89"/>
      <c r="N1271" s="286">
        <v>0</v>
      </c>
      <c r="O1271" s="286">
        <v>371</v>
      </c>
      <c r="P1271" s="89" t="s">
        <v>674</v>
      </c>
    </row>
    <row r="1272" spans="1:16" ht="38.25">
      <c r="A1272" s="283" t="s">
        <v>567</v>
      </c>
      <c r="B1272" s="89"/>
      <c r="C1272" s="284" t="s">
        <v>617</v>
      </c>
      <c r="D1272" s="84">
        <v>43489</v>
      </c>
      <c r="E1272" s="85" t="s">
        <v>2684</v>
      </c>
      <c r="F1272" s="85" t="s">
        <v>3</v>
      </c>
      <c r="G1272" s="85">
        <v>1705873</v>
      </c>
      <c r="H1272" s="89"/>
      <c r="I1272" s="285" t="s">
        <v>4348</v>
      </c>
      <c r="J1272" s="89"/>
      <c r="K1272" s="89"/>
      <c r="L1272" s="89"/>
      <c r="M1272" s="89"/>
      <c r="N1272" s="286">
        <v>0</v>
      </c>
      <c r="O1272" s="286">
        <v>28.900000000000002</v>
      </c>
      <c r="P1272" s="89" t="s">
        <v>674</v>
      </c>
    </row>
    <row r="1273" spans="1:16" ht="38.25">
      <c r="A1273" s="283" t="s">
        <v>567</v>
      </c>
      <c r="B1273" s="89"/>
      <c r="C1273" s="284" t="s">
        <v>617</v>
      </c>
      <c r="D1273" s="84">
        <v>43489</v>
      </c>
      <c r="E1273" s="85" t="s">
        <v>2685</v>
      </c>
      <c r="F1273" s="85" t="s">
        <v>3</v>
      </c>
      <c r="G1273" s="85">
        <v>1705875</v>
      </c>
      <c r="H1273" s="89"/>
      <c r="I1273" s="285" t="s">
        <v>4349</v>
      </c>
      <c r="J1273" s="89"/>
      <c r="K1273" s="89"/>
      <c r="L1273" s="89"/>
      <c r="M1273" s="89"/>
      <c r="N1273" s="286">
        <v>0</v>
      </c>
      <c r="O1273" s="286">
        <v>1</v>
      </c>
      <c r="P1273" s="89" t="s">
        <v>674</v>
      </c>
    </row>
    <row r="1274" spans="1:16" ht="38.25">
      <c r="A1274" s="283" t="s">
        <v>567</v>
      </c>
      <c r="B1274" s="89"/>
      <c r="C1274" s="284" t="s">
        <v>617</v>
      </c>
      <c r="D1274" s="84">
        <v>43489</v>
      </c>
      <c r="E1274" s="85" t="s">
        <v>2686</v>
      </c>
      <c r="F1274" s="85" t="s">
        <v>3</v>
      </c>
      <c r="G1274" s="85">
        <v>1705877</v>
      </c>
      <c r="H1274" s="89"/>
      <c r="I1274" s="285" t="s">
        <v>4350</v>
      </c>
      <c r="J1274" s="89"/>
      <c r="K1274" s="89"/>
      <c r="L1274" s="89"/>
      <c r="M1274" s="89"/>
      <c r="N1274" s="286">
        <v>0</v>
      </c>
      <c r="O1274" s="286">
        <v>33.9</v>
      </c>
      <c r="P1274" s="89" t="s">
        <v>674</v>
      </c>
    </row>
    <row r="1275" spans="1:16" ht="51">
      <c r="A1275" s="283">
        <v>6</v>
      </c>
      <c r="B1275" s="89"/>
      <c r="C1275" s="284" t="s">
        <v>42</v>
      </c>
      <c r="D1275" s="84">
        <v>43489</v>
      </c>
      <c r="E1275" s="85" t="s">
        <v>2687</v>
      </c>
      <c r="F1275" s="85" t="s">
        <v>3</v>
      </c>
      <c r="G1275" s="85">
        <v>1705896</v>
      </c>
      <c r="H1275" s="89"/>
      <c r="I1275" s="285" t="s">
        <v>4351</v>
      </c>
      <c r="J1275" s="89"/>
      <c r="K1275" s="89"/>
      <c r="L1275" s="89"/>
      <c r="M1275" s="89"/>
      <c r="N1275" s="286">
        <v>0</v>
      </c>
      <c r="O1275" s="286">
        <v>371</v>
      </c>
      <c r="P1275" s="89" t="s">
        <v>674</v>
      </c>
    </row>
    <row r="1276" spans="1:16" ht="51">
      <c r="A1276" s="283">
        <v>6</v>
      </c>
      <c r="B1276" s="89"/>
      <c r="C1276" s="284" t="s">
        <v>42</v>
      </c>
      <c r="D1276" s="84">
        <v>43489</v>
      </c>
      <c r="E1276" s="85" t="s">
        <v>2688</v>
      </c>
      <c r="F1276" s="85" t="s">
        <v>3</v>
      </c>
      <c r="G1276" s="85">
        <v>1705898</v>
      </c>
      <c r="H1276" s="89"/>
      <c r="I1276" s="285" t="s">
        <v>4352</v>
      </c>
      <c r="J1276" s="89"/>
      <c r="K1276" s="89"/>
      <c r="L1276" s="89"/>
      <c r="M1276" s="89"/>
      <c r="N1276" s="286">
        <v>0</v>
      </c>
      <c r="O1276" s="286">
        <v>81.55</v>
      </c>
      <c r="P1276" s="89" t="s">
        <v>674</v>
      </c>
    </row>
    <row r="1277" spans="1:16" ht="51">
      <c r="A1277" s="283">
        <v>212</v>
      </c>
      <c r="B1277" s="89"/>
      <c r="C1277" s="284" t="s">
        <v>102</v>
      </c>
      <c r="D1277" s="84">
        <v>43489</v>
      </c>
      <c r="E1277" s="85" t="s">
        <v>2689</v>
      </c>
      <c r="F1277" s="85" t="s">
        <v>3</v>
      </c>
      <c r="G1277" s="85">
        <v>1705920</v>
      </c>
      <c r="H1277" s="89"/>
      <c r="I1277" s="285" t="s">
        <v>4353</v>
      </c>
      <c r="J1277" s="89"/>
      <c r="K1277" s="89"/>
      <c r="L1277" s="89"/>
      <c r="M1277" s="89"/>
      <c r="N1277" s="286">
        <v>0</v>
      </c>
      <c r="O1277" s="286">
        <v>60</v>
      </c>
      <c r="P1277" s="89" t="s">
        <v>674</v>
      </c>
    </row>
    <row r="1278" spans="1:16" ht="38.25">
      <c r="A1278" s="283">
        <v>46</v>
      </c>
      <c r="B1278" s="89"/>
      <c r="C1278" s="284" t="s">
        <v>50</v>
      </c>
      <c r="D1278" s="84">
        <v>43489</v>
      </c>
      <c r="E1278" s="85" t="s">
        <v>2690</v>
      </c>
      <c r="F1278" s="85" t="s">
        <v>3</v>
      </c>
      <c r="G1278" s="85">
        <v>1705955</v>
      </c>
      <c r="H1278" s="89"/>
      <c r="I1278" s="285" t="s">
        <v>4354</v>
      </c>
      <c r="J1278" s="89"/>
      <c r="K1278" s="89"/>
      <c r="L1278" s="89"/>
      <c r="M1278" s="89"/>
      <c r="N1278" s="286">
        <v>0</v>
      </c>
      <c r="O1278" s="286">
        <v>150</v>
      </c>
      <c r="P1278" s="89" t="s">
        <v>674</v>
      </c>
    </row>
    <row r="1279" spans="1:16" ht="102">
      <c r="A1279" s="283">
        <v>41</v>
      </c>
      <c r="B1279" s="89"/>
      <c r="C1279" s="284" t="s">
        <v>49</v>
      </c>
      <c r="D1279" s="84">
        <v>43489</v>
      </c>
      <c r="E1279" s="85" t="s">
        <v>2691</v>
      </c>
      <c r="F1279" s="85" t="s">
        <v>675</v>
      </c>
      <c r="G1279" s="85">
        <v>182936</v>
      </c>
      <c r="H1279" s="89"/>
      <c r="I1279" s="285" t="s">
        <v>4355</v>
      </c>
      <c r="J1279" s="89"/>
      <c r="K1279" s="89"/>
      <c r="L1279" s="89"/>
      <c r="M1279" s="89"/>
      <c r="N1279" s="286">
        <v>0</v>
      </c>
      <c r="O1279" s="286">
        <v>38448.57</v>
      </c>
      <c r="P1279" s="89" t="s">
        <v>674</v>
      </c>
    </row>
    <row r="1280" spans="1:16" ht="63.75">
      <c r="A1280" s="283">
        <v>513</v>
      </c>
      <c r="B1280" s="89"/>
      <c r="C1280" s="284" t="s">
        <v>173</v>
      </c>
      <c r="D1280" s="84">
        <v>43489</v>
      </c>
      <c r="E1280" s="85" t="s">
        <v>2692</v>
      </c>
      <c r="F1280" s="85" t="s">
        <v>15</v>
      </c>
      <c r="G1280" s="85">
        <v>946325</v>
      </c>
      <c r="H1280" s="89"/>
      <c r="I1280" s="285" t="s">
        <v>4356</v>
      </c>
      <c r="J1280" s="89"/>
      <c r="K1280" s="89"/>
      <c r="L1280" s="89"/>
      <c r="M1280" s="89"/>
      <c r="N1280" s="286">
        <v>50</v>
      </c>
      <c r="O1280" s="286">
        <v>0</v>
      </c>
      <c r="P1280" s="89" t="s">
        <v>674</v>
      </c>
    </row>
    <row r="1281" spans="1:16" ht="76.5">
      <c r="A1281" s="283">
        <v>513</v>
      </c>
      <c r="B1281" s="89"/>
      <c r="C1281" s="284" t="s">
        <v>173</v>
      </c>
      <c r="D1281" s="84">
        <v>43489</v>
      </c>
      <c r="E1281" s="85" t="s">
        <v>2693</v>
      </c>
      <c r="F1281" s="85" t="s">
        <v>15</v>
      </c>
      <c r="G1281" s="85">
        <v>946321</v>
      </c>
      <c r="H1281" s="89"/>
      <c r="I1281" s="285" t="s">
        <v>4357</v>
      </c>
      <c r="J1281" s="89"/>
      <c r="K1281" s="89"/>
      <c r="L1281" s="89"/>
      <c r="M1281" s="89"/>
      <c r="N1281" s="286">
        <v>50</v>
      </c>
      <c r="O1281" s="286">
        <v>0</v>
      </c>
      <c r="P1281" s="89" t="s">
        <v>674</v>
      </c>
    </row>
    <row r="1282" spans="1:16" ht="63.75">
      <c r="A1282" s="283">
        <v>597</v>
      </c>
      <c r="B1282" s="89"/>
      <c r="C1282" s="284" t="s">
        <v>738</v>
      </c>
      <c r="D1282" s="84">
        <v>43489</v>
      </c>
      <c r="E1282" s="85" t="s">
        <v>2694</v>
      </c>
      <c r="F1282" s="85" t="s">
        <v>15</v>
      </c>
      <c r="G1282" s="85">
        <v>946343</v>
      </c>
      <c r="H1282" s="89"/>
      <c r="I1282" s="285" t="s">
        <v>4358</v>
      </c>
      <c r="J1282" s="89"/>
      <c r="K1282" s="89"/>
      <c r="L1282" s="89"/>
      <c r="M1282" s="89"/>
      <c r="N1282" s="286">
        <v>50</v>
      </c>
      <c r="O1282" s="286">
        <v>0</v>
      </c>
      <c r="P1282" s="89" t="s">
        <v>674</v>
      </c>
    </row>
    <row r="1283" spans="1:16" ht="51">
      <c r="A1283" s="283">
        <v>283</v>
      </c>
      <c r="B1283" s="89"/>
      <c r="C1283" s="284" t="s">
        <v>127</v>
      </c>
      <c r="D1283" s="84">
        <v>43489</v>
      </c>
      <c r="E1283" s="85" t="s">
        <v>2695</v>
      </c>
      <c r="F1283" s="85" t="s">
        <v>6</v>
      </c>
      <c r="G1283" s="85">
        <v>1074095</v>
      </c>
      <c r="H1283" s="89"/>
      <c r="I1283" s="285" t="s">
        <v>4359</v>
      </c>
      <c r="J1283" s="89"/>
      <c r="K1283" s="89"/>
      <c r="L1283" s="89"/>
      <c r="M1283" s="89"/>
      <c r="N1283" s="286">
        <v>0</v>
      </c>
      <c r="O1283" s="286">
        <v>96.22</v>
      </c>
      <c r="P1283" s="89" t="s">
        <v>674</v>
      </c>
    </row>
    <row r="1284" spans="1:16" ht="51">
      <c r="A1284" s="283" t="s">
        <v>561</v>
      </c>
      <c r="B1284" s="89"/>
      <c r="C1284" s="284" t="s">
        <v>771</v>
      </c>
      <c r="D1284" s="84">
        <v>43489</v>
      </c>
      <c r="E1284" s="85" t="s">
        <v>2696</v>
      </c>
      <c r="F1284" s="85" t="s">
        <v>6</v>
      </c>
      <c r="G1284" s="85">
        <v>1074106</v>
      </c>
      <c r="H1284" s="89"/>
      <c r="I1284" s="285" t="s">
        <v>4360</v>
      </c>
      <c r="J1284" s="89"/>
      <c r="K1284" s="89"/>
      <c r="L1284" s="89"/>
      <c r="M1284" s="89"/>
      <c r="N1284" s="286">
        <v>0</v>
      </c>
      <c r="O1284" s="286">
        <v>40725</v>
      </c>
      <c r="P1284" s="89" t="s">
        <v>674</v>
      </c>
    </row>
    <row r="1285" spans="1:16" ht="51">
      <c r="A1285" s="283">
        <v>25</v>
      </c>
      <c r="B1285" s="89"/>
      <c r="C1285" s="284" t="s">
        <v>47</v>
      </c>
      <c r="D1285" s="84">
        <v>43489</v>
      </c>
      <c r="E1285" s="85" t="s">
        <v>2697</v>
      </c>
      <c r="F1285" s="85" t="s">
        <v>6</v>
      </c>
      <c r="G1285" s="85">
        <v>1074107</v>
      </c>
      <c r="H1285" s="89"/>
      <c r="I1285" s="285" t="s">
        <v>4361</v>
      </c>
      <c r="J1285" s="89"/>
      <c r="K1285" s="89"/>
      <c r="L1285" s="89"/>
      <c r="M1285" s="89"/>
      <c r="N1285" s="286">
        <v>0</v>
      </c>
      <c r="O1285" s="286">
        <v>23887.200000000001</v>
      </c>
      <c r="P1285" s="89" t="s">
        <v>674</v>
      </c>
    </row>
    <row r="1286" spans="1:16" ht="89.25">
      <c r="A1286" s="283">
        <v>572</v>
      </c>
      <c r="B1286" s="89"/>
      <c r="C1286" s="284" t="s">
        <v>179</v>
      </c>
      <c r="D1286" s="84">
        <v>43489</v>
      </c>
      <c r="E1286" s="85" t="s">
        <v>2698</v>
      </c>
      <c r="F1286" s="85" t="s">
        <v>6</v>
      </c>
      <c r="G1286" s="85">
        <v>945379</v>
      </c>
      <c r="H1286" s="89"/>
      <c r="I1286" s="285" t="s">
        <v>4362</v>
      </c>
      <c r="J1286" s="89"/>
      <c r="K1286" s="89"/>
      <c r="L1286" s="89"/>
      <c r="M1286" s="89"/>
      <c r="N1286" s="286">
        <v>0</v>
      </c>
      <c r="O1286" s="286">
        <v>6442541.8700000001</v>
      </c>
      <c r="P1286" s="89" t="s">
        <v>674</v>
      </c>
    </row>
    <row r="1287" spans="1:16" ht="63.75">
      <c r="A1287" s="283" t="s">
        <v>567</v>
      </c>
      <c r="B1287" s="89"/>
      <c r="C1287" s="284" t="s">
        <v>617</v>
      </c>
      <c r="D1287" s="84">
        <v>43489</v>
      </c>
      <c r="E1287" s="85" t="s">
        <v>2699</v>
      </c>
      <c r="F1287" s="85" t="s">
        <v>6</v>
      </c>
      <c r="G1287" s="85">
        <v>1074323</v>
      </c>
      <c r="H1287" s="89"/>
      <c r="I1287" s="285" t="s">
        <v>4363</v>
      </c>
      <c r="J1287" s="89"/>
      <c r="K1287" s="89"/>
      <c r="L1287" s="89"/>
      <c r="M1287" s="89"/>
      <c r="N1287" s="286">
        <v>0</v>
      </c>
      <c r="O1287" s="286">
        <v>257726.24</v>
      </c>
      <c r="P1287" s="89" t="s">
        <v>674</v>
      </c>
    </row>
    <row r="1288" spans="1:16" ht="76.5">
      <c r="A1288" s="283">
        <v>46</v>
      </c>
      <c r="B1288" s="89"/>
      <c r="C1288" s="284" t="s">
        <v>50</v>
      </c>
      <c r="D1288" s="84">
        <v>43489</v>
      </c>
      <c r="E1288" s="85" t="s">
        <v>2700</v>
      </c>
      <c r="F1288" s="85" t="s">
        <v>13</v>
      </c>
      <c r="G1288" s="85">
        <v>945396</v>
      </c>
      <c r="H1288" s="89"/>
      <c r="I1288" s="285" t="s">
        <v>4364</v>
      </c>
      <c r="J1288" s="89"/>
      <c r="K1288" s="89"/>
      <c r="L1288" s="89"/>
      <c r="M1288" s="89"/>
      <c r="N1288" s="286">
        <v>350.81</v>
      </c>
      <c r="O1288" s="286">
        <v>0</v>
      </c>
      <c r="P1288" s="89" t="s">
        <v>674</v>
      </c>
    </row>
    <row r="1289" spans="1:16" ht="76.5">
      <c r="A1289" s="283">
        <v>46</v>
      </c>
      <c r="B1289" s="89"/>
      <c r="C1289" s="284" t="s">
        <v>50</v>
      </c>
      <c r="D1289" s="84">
        <v>43489</v>
      </c>
      <c r="E1289" s="85" t="s">
        <v>2701</v>
      </c>
      <c r="F1289" s="85" t="s">
        <v>11</v>
      </c>
      <c r="G1289" s="85">
        <v>945396</v>
      </c>
      <c r="H1289" s="89"/>
      <c r="I1289" s="285" t="s">
        <v>4365</v>
      </c>
      <c r="J1289" s="89"/>
      <c r="K1289" s="89"/>
      <c r="L1289" s="89"/>
      <c r="M1289" s="89"/>
      <c r="N1289" s="286">
        <v>50</v>
      </c>
      <c r="O1289" s="286">
        <v>0</v>
      </c>
      <c r="P1289" s="89" t="s">
        <v>674</v>
      </c>
    </row>
    <row r="1290" spans="1:16" ht="89.25">
      <c r="A1290" s="283">
        <v>132</v>
      </c>
      <c r="B1290" s="89"/>
      <c r="C1290" s="284" t="s">
        <v>70</v>
      </c>
      <c r="D1290" s="84">
        <v>43489</v>
      </c>
      <c r="E1290" s="85" t="s">
        <v>2702</v>
      </c>
      <c r="F1290" s="85" t="s">
        <v>11</v>
      </c>
      <c r="G1290" s="85">
        <v>945399</v>
      </c>
      <c r="H1290" s="89"/>
      <c r="I1290" s="285" t="s">
        <v>4366</v>
      </c>
      <c r="J1290" s="89"/>
      <c r="K1290" s="89"/>
      <c r="L1290" s="89"/>
      <c r="M1290" s="89"/>
      <c r="N1290" s="286">
        <v>1150.82</v>
      </c>
      <c r="O1290" s="286">
        <v>0</v>
      </c>
      <c r="P1290" s="89" t="s">
        <v>674</v>
      </c>
    </row>
    <row r="1291" spans="1:16" ht="51">
      <c r="A1291" s="283">
        <v>513</v>
      </c>
      <c r="B1291" s="89"/>
      <c r="C1291" s="284" t="s">
        <v>173</v>
      </c>
      <c r="D1291" s="84">
        <v>43489</v>
      </c>
      <c r="E1291" s="85" t="s">
        <v>2703</v>
      </c>
      <c r="F1291" s="85" t="s">
        <v>15</v>
      </c>
      <c r="G1291" s="85">
        <v>947048</v>
      </c>
      <c r="H1291" s="89"/>
      <c r="I1291" s="285" t="s">
        <v>3730</v>
      </c>
      <c r="J1291" s="89"/>
      <c r="K1291" s="89"/>
      <c r="L1291" s="89"/>
      <c r="M1291" s="89"/>
      <c r="N1291" s="286">
        <v>50</v>
      </c>
      <c r="O1291" s="286">
        <v>0</v>
      </c>
      <c r="P1291" s="89" t="s">
        <v>674</v>
      </c>
    </row>
    <row r="1292" spans="1:16" ht="51">
      <c r="A1292" s="283">
        <v>513</v>
      </c>
      <c r="B1292" s="89"/>
      <c r="C1292" s="284" t="s">
        <v>173</v>
      </c>
      <c r="D1292" s="84">
        <v>43489</v>
      </c>
      <c r="E1292" s="85" t="s">
        <v>2704</v>
      </c>
      <c r="F1292" s="85" t="s">
        <v>15</v>
      </c>
      <c r="G1292" s="85">
        <v>947057</v>
      </c>
      <c r="H1292" s="89"/>
      <c r="I1292" s="285" t="s">
        <v>722</v>
      </c>
      <c r="J1292" s="89"/>
      <c r="K1292" s="89"/>
      <c r="L1292" s="89"/>
      <c r="M1292" s="89"/>
      <c r="N1292" s="286">
        <v>50</v>
      </c>
      <c r="O1292" s="286">
        <v>0</v>
      </c>
      <c r="P1292" s="89" t="s">
        <v>674</v>
      </c>
    </row>
    <row r="1293" spans="1:16" ht="51">
      <c r="A1293" s="283">
        <v>119</v>
      </c>
      <c r="B1293" s="89"/>
      <c r="C1293" s="284" t="s">
        <v>65</v>
      </c>
      <c r="D1293" s="84">
        <v>43489</v>
      </c>
      <c r="E1293" s="85" t="s">
        <v>2705</v>
      </c>
      <c r="F1293" s="85" t="s">
        <v>11</v>
      </c>
      <c r="G1293" s="85">
        <v>945439</v>
      </c>
      <c r="H1293" s="89"/>
      <c r="I1293" s="285" t="s">
        <v>4367</v>
      </c>
      <c r="J1293" s="89"/>
      <c r="K1293" s="89"/>
      <c r="L1293" s="89"/>
      <c r="M1293" s="89"/>
      <c r="N1293" s="286">
        <v>50</v>
      </c>
      <c r="O1293" s="286">
        <v>0</v>
      </c>
      <c r="P1293" s="89" t="s">
        <v>674</v>
      </c>
    </row>
    <row r="1294" spans="1:16" ht="51">
      <c r="A1294" s="283">
        <v>117</v>
      </c>
      <c r="B1294" s="89"/>
      <c r="C1294" s="284" t="s">
        <v>64</v>
      </c>
      <c r="D1294" s="84">
        <v>43489</v>
      </c>
      <c r="E1294" s="85" t="s">
        <v>2706</v>
      </c>
      <c r="F1294" s="85" t="s">
        <v>11</v>
      </c>
      <c r="G1294" s="85">
        <v>945441</v>
      </c>
      <c r="H1294" s="89"/>
      <c r="I1294" s="285" t="s">
        <v>4368</v>
      </c>
      <c r="J1294" s="89"/>
      <c r="K1294" s="89"/>
      <c r="L1294" s="89"/>
      <c r="M1294" s="89"/>
      <c r="N1294" s="286">
        <v>50</v>
      </c>
      <c r="O1294" s="286">
        <v>0</v>
      </c>
      <c r="P1294" s="89" t="s">
        <v>674</v>
      </c>
    </row>
    <row r="1295" spans="1:16" ht="63.75">
      <c r="A1295" s="283">
        <v>378</v>
      </c>
      <c r="B1295" s="89"/>
      <c r="C1295" s="284" t="s">
        <v>643</v>
      </c>
      <c r="D1295" s="84">
        <v>43489</v>
      </c>
      <c r="E1295" s="85" t="s">
        <v>2707</v>
      </c>
      <c r="F1295" s="85" t="s">
        <v>11</v>
      </c>
      <c r="G1295" s="85">
        <v>945448</v>
      </c>
      <c r="H1295" s="89"/>
      <c r="I1295" s="285" t="s">
        <v>4369</v>
      </c>
      <c r="J1295" s="89"/>
      <c r="K1295" s="89"/>
      <c r="L1295" s="89"/>
      <c r="M1295" s="89"/>
      <c r="N1295" s="286">
        <v>50</v>
      </c>
      <c r="O1295" s="286">
        <v>0</v>
      </c>
      <c r="P1295" s="89" t="s">
        <v>674</v>
      </c>
    </row>
    <row r="1296" spans="1:16" ht="51">
      <c r="A1296" s="283">
        <v>117</v>
      </c>
      <c r="B1296" s="89"/>
      <c r="C1296" s="284" t="s">
        <v>64</v>
      </c>
      <c r="D1296" s="84">
        <v>43489</v>
      </c>
      <c r="E1296" s="85" t="s">
        <v>2708</v>
      </c>
      <c r="F1296" s="85" t="s">
        <v>11</v>
      </c>
      <c r="G1296" s="85">
        <v>945472</v>
      </c>
      <c r="H1296" s="89"/>
      <c r="I1296" s="285" t="s">
        <v>4370</v>
      </c>
      <c r="J1296" s="89"/>
      <c r="K1296" s="89"/>
      <c r="L1296" s="89"/>
      <c r="M1296" s="89"/>
      <c r="N1296" s="286">
        <v>50</v>
      </c>
      <c r="O1296" s="286">
        <v>0</v>
      </c>
      <c r="P1296" s="89" t="s">
        <v>674</v>
      </c>
    </row>
    <row r="1297" spans="1:16" ht="51">
      <c r="A1297" s="283">
        <v>119</v>
      </c>
      <c r="B1297" s="89"/>
      <c r="C1297" s="284" t="s">
        <v>65</v>
      </c>
      <c r="D1297" s="84">
        <v>43489</v>
      </c>
      <c r="E1297" s="85" t="s">
        <v>2709</v>
      </c>
      <c r="F1297" s="85" t="s">
        <v>11</v>
      </c>
      <c r="G1297" s="85">
        <v>945477</v>
      </c>
      <c r="H1297" s="89"/>
      <c r="I1297" s="285" t="s">
        <v>4371</v>
      </c>
      <c r="J1297" s="89"/>
      <c r="K1297" s="89"/>
      <c r="L1297" s="89"/>
      <c r="M1297" s="89"/>
      <c r="N1297" s="286">
        <v>50</v>
      </c>
      <c r="O1297" s="286">
        <v>0</v>
      </c>
      <c r="P1297" s="89" t="s">
        <v>674</v>
      </c>
    </row>
    <row r="1298" spans="1:16" ht="51">
      <c r="A1298" s="283">
        <v>46</v>
      </c>
      <c r="B1298" s="89"/>
      <c r="C1298" s="284" t="s">
        <v>50</v>
      </c>
      <c r="D1298" s="84">
        <v>43490</v>
      </c>
      <c r="E1298" s="85" t="s">
        <v>2710</v>
      </c>
      <c r="F1298" s="85" t="s">
        <v>3</v>
      </c>
      <c r="G1298" s="85">
        <v>1706469</v>
      </c>
      <c r="H1298" s="89"/>
      <c r="I1298" s="285" t="s">
        <v>4372</v>
      </c>
      <c r="J1298" s="89"/>
      <c r="K1298" s="89"/>
      <c r="L1298" s="89"/>
      <c r="M1298" s="89"/>
      <c r="N1298" s="286">
        <v>0</v>
      </c>
      <c r="O1298" s="286">
        <v>752</v>
      </c>
      <c r="P1298" s="89" t="s">
        <v>674</v>
      </c>
    </row>
    <row r="1299" spans="1:16" ht="51">
      <c r="A1299" s="283">
        <v>6</v>
      </c>
      <c r="B1299" s="89"/>
      <c r="C1299" s="284" t="s">
        <v>42</v>
      </c>
      <c r="D1299" s="84">
        <v>43490</v>
      </c>
      <c r="E1299" s="85" t="s">
        <v>2711</v>
      </c>
      <c r="F1299" s="85" t="s">
        <v>3</v>
      </c>
      <c r="G1299" s="85">
        <v>1706466</v>
      </c>
      <c r="H1299" s="89"/>
      <c r="I1299" s="285" t="s">
        <v>4373</v>
      </c>
      <c r="J1299" s="89"/>
      <c r="K1299" s="89"/>
      <c r="L1299" s="89"/>
      <c r="M1299" s="89"/>
      <c r="N1299" s="286">
        <v>0</v>
      </c>
      <c r="O1299" s="286">
        <v>718.9</v>
      </c>
      <c r="P1299" s="89" t="s">
        <v>674</v>
      </c>
    </row>
    <row r="1300" spans="1:16" ht="51">
      <c r="A1300" s="283">
        <v>591</v>
      </c>
      <c r="B1300" s="89"/>
      <c r="C1300" s="284" t="s">
        <v>1387</v>
      </c>
      <c r="D1300" s="84">
        <v>43490</v>
      </c>
      <c r="E1300" s="85" t="s">
        <v>2712</v>
      </c>
      <c r="F1300" s="85" t="s">
        <v>3</v>
      </c>
      <c r="G1300" s="85">
        <v>1706421</v>
      </c>
      <c r="H1300" s="89"/>
      <c r="I1300" s="285" t="s">
        <v>4374</v>
      </c>
      <c r="J1300" s="89"/>
      <c r="K1300" s="89"/>
      <c r="L1300" s="89"/>
      <c r="M1300" s="89"/>
      <c r="N1300" s="286">
        <v>0</v>
      </c>
      <c r="O1300" s="286">
        <v>104.71000000000001</v>
      </c>
      <c r="P1300" s="89" t="s">
        <v>674</v>
      </c>
    </row>
    <row r="1301" spans="1:16" ht="63.75">
      <c r="A1301" s="283">
        <v>48</v>
      </c>
      <c r="B1301" s="89"/>
      <c r="C1301" s="284" t="s">
        <v>52</v>
      </c>
      <c r="D1301" s="84">
        <v>43490</v>
      </c>
      <c r="E1301" s="85" t="s">
        <v>2713</v>
      </c>
      <c r="F1301" s="85" t="s">
        <v>3</v>
      </c>
      <c r="G1301" s="85">
        <v>1706419</v>
      </c>
      <c r="H1301" s="89"/>
      <c r="I1301" s="285" t="s">
        <v>4375</v>
      </c>
      <c r="J1301" s="89"/>
      <c r="K1301" s="89"/>
      <c r="L1301" s="89"/>
      <c r="M1301" s="89"/>
      <c r="N1301" s="286">
        <v>0</v>
      </c>
      <c r="O1301" s="286">
        <v>3279</v>
      </c>
      <c r="P1301" s="89" t="s">
        <v>674</v>
      </c>
    </row>
    <row r="1302" spans="1:16" ht="51">
      <c r="A1302" s="283" t="s">
        <v>567</v>
      </c>
      <c r="B1302" s="89"/>
      <c r="C1302" s="284" t="s">
        <v>617</v>
      </c>
      <c r="D1302" s="84">
        <v>43490</v>
      </c>
      <c r="E1302" s="85" t="s">
        <v>2714</v>
      </c>
      <c r="F1302" s="85" t="s">
        <v>3</v>
      </c>
      <c r="G1302" s="85">
        <v>1706407</v>
      </c>
      <c r="H1302" s="89"/>
      <c r="I1302" s="285" t="s">
        <v>4376</v>
      </c>
      <c r="J1302" s="89"/>
      <c r="K1302" s="89"/>
      <c r="L1302" s="89"/>
      <c r="M1302" s="89"/>
      <c r="N1302" s="286">
        <v>0</v>
      </c>
      <c r="O1302" s="286">
        <v>3390.48</v>
      </c>
      <c r="P1302" s="89" t="s">
        <v>674</v>
      </c>
    </row>
    <row r="1303" spans="1:16" ht="38.25">
      <c r="A1303" s="283" t="s">
        <v>567</v>
      </c>
      <c r="B1303" s="89"/>
      <c r="C1303" s="284" t="s">
        <v>617</v>
      </c>
      <c r="D1303" s="84">
        <v>43490</v>
      </c>
      <c r="E1303" s="85" t="s">
        <v>2715</v>
      </c>
      <c r="F1303" s="85" t="s">
        <v>3</v>
      </c>
      <c r="G1303" s="85">
        <v>1706379</v>
      </c>
      <c r="H1303" s="89"/>
      <c r="I1303" s="285" t="s">
        <v>4377</v>
      </c>
      <c r="J1303" s="89"/>
      <c r="K1303" s="89"/>
      <c r="L1303" s="89"/>
      <c r="M1303" s="89"/>
      <c r="N1303" s="286">
        <v>0</v>
      </c>
      <c r="O1303" s="286">
        <v>3000</v>
      </c>
      <c r="P1303" s="89" t="s">
        <v>674</v>
      </c>
    </row>
    <row r="1304" spans="1:16" ht="51">
      <c r="A1304" s="283">
        <v>526</v>
      </c>
      <c r="B1304" s="89"/>
      <c r="C1304" s="284" t="s">
        <v>612</v>
      </c>
      <c r="D1304" s="84">
        <v>43490</v>
      </c>
      <c r="E1304" s="85" t="s">
        <v>2716</v>
      </c>
      <c r="F1304" s="85" t="s">
        <v>3</v>
      </c>
      <c r="G1304" s="85">
        <v>1706341</v>
      </c>
      <c r="H1304" s="89"/>
      <c r="I1304" s="285" t="s">
        <v>4378</v>
      </c>
      <c r="J1304" s="89"/>
      <c r="K1304" s="89"/>
      <c r="L1304" s="89"/>
      <c r="M1304" s="89"/>
      <c r="N1304" s="286">
        <v>0</v>
      </c>
      <c r="O1304" s="286">
        <v>102</v>
      </c>
      <c r="P1304" s="89" t="s">
        <v>674</v>
      </c>
    </row>
    <row r="1305" spans="1:16" ht="63.75">
      <c r="A1305" s="283">
        <v>512</v>
      </c>
      <c r="B1305" s="89"/>
      <c r="C1305" s="284" t="s">
        <v>800</v>
      </c>
      <c r="D1305" s="84">
        <v>43490</v>
      </c>
      <c r="E1305" s="85" t="s">
        <v>2717</v>
      </c>
      <c r="F1305" s="85" t="s">
        <v>3</v>
      </c>
      <c r="G1305" s="85">
        <v>1706336</v>
      </c>
      <c r="H1305" s="89"/>
      <c r="I1305" s="285" t="s">
        <v>4379</v>
      </c>
      <c r="J1305" s="89"/>
      <c r="K1305" s="89"/>
      <c r="L1305" s="89"/>
      <c r="M1305" s="89"/>
      <c r="N1305" s="286">
        <v>0</v>
      </c>
      <c r="O1305" s="286">
        <v>465</v>
      </c>
      <c r="P1305" s="89" t="s">
        <v>674</v>
      </c>
    </row>
    <row r="1306" spans="1:16" ht="38.25">
      <c r="A1306" s="283" t="s">
        <v>567</v>
      </c>
      <c r="B1306" s="89"/>
      <c r="C1306" s="284" t="s">
        <v>617</v>
      </c>
      <c r="D1306" s="84">
        <v>43490</v>
      </c>
      <c r="E1306" s="85" t="s">
        <v>2718</v>
      </c>
      <c r="F1306" s="85" t="s">
        <v>3</v>
      </c>
      <c r="G1306" s="85">
        <v>1706313</v>
      </c>
      <c r="H1306" s="89"/>
      <c r="I1306" s="285" t="s">
        <v>4380</v>
      </c>
      <c r="J1306" s="89"/>
      <c r="K1306" s="89"/>
      <c r="L1306" s="89"/>
      <c r="M1306" s="89"/>
      <c r="N1306" s="286">
        <v>0</v>
      </c>
      <c r="O1306" s="286">
        <v>1044</v>
      </c>
      <c r="P1306" s="89" t="s">
        <v>674</v>
      </c>
    </row>
    <row r="1307" spans="1:16" ht="63.75">
      <c r="A1307" s="283">
        <v>16</v>
      </c>
      <c r="B1307" s="89"/>
      <c r="C1307" s="284" t="s">
        <v>45</v>
      </c>
      <c r="D1307" s="84">
        <v>43490</v>
      </c>
      <c r="E1307" s="85" t="s">
        <v>2719</v>
      </c>
      <c r="F1307" s="85" t="s">
        <v>3</v>
      </c>
      <c r="G1307" s="85">
        <v>1706274</v>
      </c>
      <c r="H1307" s="89"/>
      <c r="I1307" s="285" t="s">
        <v>4381</v>
      </c>
      <c r="J1307" s="89"/>
      <c r="K1307" s="89"/>
      <c r="L1307" s="89"/>
      <c r="M1307" s="89"/>
      <c r="N1307" s="286">
        <v>0</v>
      </c>
      <c r="O1307" s="286">
        <v>1660</v>
      </c>
      <c r="P1307" s="89" t="s">
        <v>674</v>
      </c>
    </row>
    <row r="1308" spans="1:16" ht="38.25">
      <c r="A1308" s="283">
        <v>46</v>
      </c>
      <c r="B1308" s="89"/>
      <c r="C1308" s="284" t="s">
        <v>50</v>
      </c>
      <c r="D1308" s="84">
        <v>43490</v>
      </c>
      <c r="E1308" s="85" t="s">
        <v>2720</v>
      </c>
      <c r="F1308" s="85" t="s">
        <v>3</v>
      </c>
      <c r="G1308" s="85">
        <v>1706489</v>
      </c>
      <c r="H1308" s="89"/>
      <c r="I1308" s="285" t="s">
        <v>4382</v>
      </c>
      <c r="J1308" s="89"/>
      <c r="K1308" s="89"/>
      <c r="L1308" s="89"/>
      <c r="M1308" s="89"/>
      <c r="N1308" s="286">
        <v>0</v>
      </c>
      <c r="O1308" s="286">
        <v>100000</v>
      </c>
      <c r="P1308" s="89" t="s">
        <v>674</v>
      </c>
    </row>
    <row r="1309" spans="1:16" ht="51">
      <c r="A1309" s="283">
        <v>16</v>
      </c>
      <c r="B1309" s="89"/>
      <c r="C1309" s="284" t="s">
        <v>45</v>
      </c>
      <c r="D1309" s="84">
        <v>43490</v>
      </c>
      <c r="E1309" s="85" t="s">
        <v>2721</v>
      </c>
      <c r="F1309" s="85" t="s">
        <v>3</v>
      </c>
      <c r="G1309" s="85">
        <v>1706508</v>
      </c>
      <c r="H1309" s="89"/>
      <c r="I1309" s="285" t="s">
        <v>4383</v>
      </c>
      <c r="J1309" s="89"/>
      <c r="K1309" s="89"/>
      <c r="L1309" s="89"/>
      <c r="M1309" s="89"/>
      <c r="N1309" s="286">
        <v>0</v>
      </c>
      <c r="O1309" s="286">
        <v>12236</v>
      </c>
      <c r="P1309" s="89" t="s">
        <v>674</v>
      </c>
    </row>
    <row r="1310" spans="1:16" ht="51">
      <c r="A1310" s="283">
        <v>155</v>
      </c>
      <c r="B1310" s="89"/>
      <c r="C1310" s="284" t="s">
        <v>87</v>
      </c>
      <c r="D1310" s="84">
        <v>43490</v>
      </c>
      <c r="E1310" s="85" t="s">
        <v>2722</v>
      </c>
      <c r="F1310" s="85" t="s">
        <v>3</v>
      </c>
      <c r="G1310" s="85">
        <v>1706572</v>
      </c>
      <c r="H1310" s="89"/>
      <c r="I1310" s="285" t="s">
        <v>4384</v>
      </c>
      <c r="J1310" s="89"/>
      <c r="K1310" s="89"/>
      <c r="L1310" s="89"/>
      <c r="M1310" s="89"/>
      <c r="N1310" s="286">
        <v>0</v>
      </c>
      <c r="O1310" s="286">
        <v>6740</v>
      </c>
      <c r="P1310" s="89" t="s">
        <v>674</v>
      </c>
    </row>
    <row r="1311" spans="1:16" ht="51">
      <c r="A1311" s="283">
        <v>342</v>
      </c>
      <c r="B1311" s="89"/>
      <c r="C1311" s="284" t="s">
        <v>150</v>
      </c>
      <c r="D1311" s="84">
        <v>43490</v>
      </c>
      <c r="E1311" s="85" t="s">
        <v>2723</v>
      </c>
      <c r="F1311" s="85" t="s">
        <v>3</v>
      </c>
      <c r="G1311" s="85">
        <v>1706576</v>
      </c>
      <c r="H1311" s="89"/>
      <c r="I1311" s="285" t="s">
        <v>4385</v>
      </c>
      <c r="J1311" s="89"/>
      <c r="K1311" s="89"/>
      <c r="L1311" s="89"/>
      <c r="M1311" s="89"/>
      <c r="N1311" s="286">
        <v>0</v>
      </c>
      <c r="O1311" s="286">
        <v>1103</v>
      </c>
      <c r="P1311" s="89" t="s">
        <v>674</v>
      </c>
    </row>
    <row r="1312" spans="1:16" ht="51">
      <c r="A1312" s="283">
        <v>592</v>
      </c>
      <c r="B1312" s="89"/>
      <c r="C1312" s="284" t="s">
        <v>649</v>
      </c>
      <c r="D1312" s="84">
        <v>43490</v>
      </c>
      <c r="E1312" s="85" t="s">
        <v>2724</v>
      </c>
      <c r="F1312" s="85" t="s">
        <v>3</v>
      </c>
      <c r="G1312" s="85">
        <v>1706614</v>
      </c>
      <c r="H1312" s="89"/>
      <c r="I1312" s="285" t="s">
        <v>4386</v>
      </c>
      <c r="J1312" s="89"/>
      <c r="K1312" s="89"/>
      <c r="L1312" s="89"/>
      <c r="M1312" s="89"/>
      <c r="N1312" s="286">
        <v>0</v>
      </c>
      <c r="O1312" s="286">
        <v>34926.300000000003</v>
      </c>
      <c r="P1312" s="89" t="s">
        <v>674</v>
      </c>
    </row>
    <row r="1313" spans="1:16" ht="51">
      <c r="A1313" s="283">
        <v>592</v>
      </c>
      <c r="B1313" s="89"/>
      <c r="C1313" s="284" t="s">
        <v>649</v>
      </c>
      <c r="D1313" s="84">
        <v>43490</v>
      </c>
      <c r="E1313" s="85" t="s">
        <v>2725</v>
      </c>
      <c r="F1313" s="85" t="s">
        <v>3</v>
      </c>
      <c r="G1313" s="85">
        <v>1706615</v>
      </c>
      <c r="H1313" s="89"/>
      <c r="I1313" s="285" t="s">
        <v>4387</v>
      </c>
      <c r="J1313" s="89"/>
      <c r="K1313" s="89"/>
      <c r="L1313" s="89"/>
      <c r="M1313" s="89"/>
      <c r="N1313" s="286">
        <v>0</v>
      </c>
      <c r="O1313" s="286">
        <v>400</v>
      </c>
      <c r="P1313" s="89" t="s">
        <v>674</v>
      </c>
    </row>
    <row r="1314" spans="1:16" ht="51">
      <c r="A1314" s="283">
        <v>592</v>
      </c>
      <c r="B1314" s="89"/>
      <c r="C1314" s="284" t="s">
        <v>649</v>
      </c>
      <c r="D1314" s="84">
        <v>43490</v>
      </c>
      <c r="E1314" s="85" t="s">
        <v>2726</v>
      </c>
      <c r="F1314" s="85" t="s">
        <v>3</v>
      </c>
      <c r="G1314" s="85">
        <v>1706617</v>
      </c>
      <c r="H1314" s="89"/>
      <c r="I1314" s="285" t="s">
        <v>4388</v>
      </c>
      <c r="J1314" s="89"/>
      <c r="K1314" s="89"/>
      <c r="L1314" s="89"/>
      <c r="M1314" s="89"/>
      <c r="N1314" s="286">
        <v>0</v>
      </c>
      <c r="O1314" s="286">
        <v>27.900000000000002</v>
      </c>
      <c r="P1314" s="89" t="s">
        <v>674</v>
      </c>
    </row>
    <row r="1315" spans="1:16" ht="51">
      <c r="A1315" s="283">
        <v>592</v>
      </c>
      <c r="B1315" s="89"/>
      <c r="C1315" s="284" t="s">
        <v>649</v>
      </c>
      <c r="D1315" s="84">
        <v>43490</v>
      </c>
      <c r="E1315" s="85" t="s">
        <v>2727</v>
      </c>
      <c r="F1315" s="85" t="s">
        <v>3</v>
      </c>
      <c r="G1315" s="85">
        <v>1706621</v>
      </c>
      <c r="H1315" s="89"/>
      <c r="I1315" s="285" t="s">
        <v>4389</v>
      </c>
      <c r="J1315" s="89"/>
      <c r="K1315" s="89"/>
      <c r="L1315" s="89"/>
      <c r="M1315" s="89"/>
      <c r="N1315" s="286">
        <v>0</v>
      </c>
      <c r="O1315" s="286">
        <v>591.6</v>
      </c>
      <c r="P1315" s="89" t="s">
        <v>674</v>
      </c>
    </row>
    <row r="1316" spans="1:16" ht="51">
      <c r="A1316" s="283">
        <v>592</v>
      </c>
      <c r="B1316" s="89"/>
      <c r="C1316" s="284" t="s">
        <v>649</v>
      </c>
      <c r="D1316" s="84">
        <v>43490</v>
      </c>
      <c r="E1316" s="85" t="s">
        <v>2728</v>
      </c>
      <c r="F1316" s="85" t="s">
        <v>3</v>
      </c>
      <c r="G1316" s="85">
        <v>1706624</v>
      </c>
      <c r="H1316" s="89"/>
      <c r="I1316" s="285" t="s">
        <v>4390</v>
      </c>
      <c r="J1316" s="89"/>
      <c r="K1316" s="89"/>
      <c r="L1316" s="89"/>
      <c r="M1316" s="89"/>
      <c r="N1316" s="286">
        <v>0</v>
      </c>
      <c r="O1316" s="286">
        <v>1057</v>
      </c>
      <c r="P1316" s="89" t="s">
        <v>674</v>
      </c>
    </row>
    <row r="1317" spans="1:16" ht="51">
      <c r="A1317" s="283">
        <v>592</v>
      </c>
      <c r="B1317" s="89"/>
      <c r="C1317" s="284" t="s">
        <v>649</v>
      </c>
      <c r="D1317" s="84">
        <v>43490</v>
      </c>
      <c r="E1317" s="85" t="s">
        <v>2729</v>
      </c>
      <c r="F1317" s="85" t="s">
        <v>3</v>
      </c>
      <c r="G1317" s="85">
        <v>1706628</v>
      </c>
      <c r="H1317" s="89"/>
      <c r="I1317" s="285" t="s">
        <v>4391</v>
      </c>
      <c r="J1317" s="89"/>
      <c r="K1317" s="89"/>
      <c r="L1317" s="89"/>
      <c r="M1317" s="89"/>
      <c r="N1317" s="286">
        <v>0</v>
      </c>
      <c r="O1317" s="286">
        <v>967</v>
      </c>
      <c r="P1317" s="89" t="s">
        <v>674</v>
      </c>
    </row>
    <row r="1318" spans="1:16" ht="51">
      <c r="A1318" s="283">
        <v>592</v>
      </c>
      <c r="B1318" s="89"/>
      <c r="C1318" s="284" t="s">
        <v>649</v>
      </c>
      <c r="D1318" s="84">
        <v>43490</v>
      </c>
      <c r="E1318" s="85" t="s">
        <v>2730</v>
      </c>
      <c r="F1318" s="85" t="s">
        <v>3</v>
      </c>
      <c r="G1318" s="85">
        <v>1706629</v>
      </c>
      <c r="H1318" s="89"/>
      <c r="I1318" s="285" t="s">
        <v>3681</v>
      </c>
      <c r="J1318" s="89"/>
      <c r="K1318" s="89"/>
      <c r="L1318" s="89"/>
      <c r="M1318" s="89"/>
      <c r="N1318" s="286">
        <v>0</v>
      </c>
      <c r="O1318" s="286">
        <v>5770</v>
      </c>
      <c r="P1318" s="89" t="s">
        <v>674</v>
      </c>
    </row>
    <row r="1319" spans="1:16" ht="51">
      <c r="A1319" s="283">
        <v>592</v>
      </c>
      <c r="B1319" s="89"/>
      <c r="C1319" s="284" t="s">
        <v>649</v>
      </c>
      <c r="D1319" s="84">
        <v>43490</v>
      </c>
      <c r="E1319" s="85" t="s">
        <v>2731</v>
      </c>
      <c r="F1319" s="85" t="s">
        <v>3</v>
      </c>
      <c r="G1319" s="85">
        <v>1706632</v>
      </c>
      <c r="H1319" s="89"/>
      <c r="I1319" s="285" t="s">
        <v>4392</v>
      </c>
      <c r="J1319" s="89"/>
      <c r="K1319" s="89"/>
      <c r="L1319" s="89"/>
      <c r="M1319" s="89"/>
      <c r="N1319" s="286">
        <v>0</v>
      </c>
      <c r="O1319" s="286">
        <v>160.08000000000001</v>
      </c>
      <c r="P1319" s="89" t="s">
        <v>674</v>
      </c>
    </row>
    <row r="1320" spans="1:16" ht="51">
      <c r="A1320" s="283">
        <v>592</v>
      </c>
      <c r="B1320" s="89"/>
      <c r="C1320" s="284" t="s">
        <v>649</v>
      </c>
      <c r="D1320" s="84">
        <v>43490</v>
      </c>
      <c r="E1320" s="85" t="s">
        <v>2732</v>
      </c>
      <c r="F1320" s="85" t="s">
        <v>3</v>
      </c>
      <c r="G1320" s="85">
        <v>1706635</v>
      </c>
      <c r="H1320" s="89"/>
      <c r="I1320" s="285" t="s">
        <v>4393</v>
      </c>
      <c r="J1320" s="89"/>
      <c r="K1320" s="89"/>
      <c r="L1320" s="89"/>
      <c r="M1320" s="89"/>
      <c r="N1320" s="286">
        <v>0</v>
      </c>
      <c r="O1320" s="286">
        <v>57</v>
      </c>
      <c r="P1320" s="89" t="s">
        <v>674</v>
      </c>
    </row>
    <row r="1321" spans="1:16" ht="51">
      <c r="A1321" s="283">
        <v>201</v>
      </c>
      <c r="B1321" s="89"/>
      <c r="C1321" s="284" t="s">
        <v>97</v>
      </c>
      <c r="D1321" s="84">
        <v>43490</v>
      </c>
      <c r="E1321" s="85" t="s">
        <v>2733</v>
      </c>
      <c r="F1321" s="85" t="s">
        <v>3</v>
      </c>
      <c r="G1321" s="85">
        <v>1706227</v>
      </c>
      <c r="H1321" s="89"/>
      <c r="I1321" s="285" t="s">
        <v>4394</v>
      </c>
      <c r="J1321" s="89"/>
      <c r="K1321" s="89"/>
      <c r="L1321" s="89"/>
      <c r="M1321" s="89"/>
      <c r="N1321" s="286">
        <v>0</v>
      </c>
      <c r="O1321" s="286">
        <v>810.30000000000007</v>
      </c>
      <c r="P1321" s="89" t="s">
        <v>674</v>
      </c>
    </row>
    <row r="1322" spans="1:16" ht="63.75">
      <c r="A1322" s="283" t="s">
        <v>558</v>
      </c>
      <c r="B1322" s="89"/>
      <c r="C1322" s="284" t="s">
        <v>618</v>
      </c>
      <c r="D1322" s="84">
        <v>43490</v>
      </c>
      <c r="E1322" s="85" t="s">
        <v>2734</v>
      </c>
      <c r="F1322" s="85" t="s">
        <v>3</v>
      </c>
      <c r="G1322" s="85">
        <v>1706240</v>
      </c>
      <c r="H1322" s="89"/>
      <c r="I1322" s="285" t="s">
        <v>4395</v>
      </c>
      <c r="J1322" s="89"/>
      <c r="K1322" s="89"/>
      <c r="L1322" s="89"/>
      <c r="M1322" s="89"/>
      <c r="N1322" s="286">
        <v>0</v>
      </c>
      <c r="O1322" s="286">
        <v>22119.5</v>
      </c>
      <c r="P1322" s="89" t="s">
        <v>674</v>
      </c>
    </row>
    <row r="1323" spans="1:16" ht="63.75">
      <c r="A1323" s="283">
        <v>35</v>
      </c>
      <c r="B1323" s="89"/>
      <c r="C1323" s="284" t="s">
        <v>48</v>
      </c>
      <c r="D1323" s="84">
        <v>43490</v>
      </c>
      <c r="E1323" s="85" t="s">
        <v>2735</v>
      </c>
      <c r="F1323" s="85" t="s">
        <v>3</v>
      </c>
      <c r="G1323" s="85">
        <v>1706241</v>
      </c>
      <c r="H1323" s="89"/>
      <c r="I1323" s="285" t="s">
        <v>4396</v>
      </c>
      <c r="J1323" s="89"/>
      <c r="K1323" s="89"/>
      <c r="L1323" s="89"/>
      <c r="M1323" s="89"/>
      <c r="N1323" s="286">
        <v>0</v>
      </c>
      <c r="O1323" s="286">
        <v>2664.5</v>
      </c>
      <c r="P1323" s="89" t="s">
        <v>674</v>
      </c>
    </row>
    <row r="1324" spans="1:16" ht="63.75">
      <c r="A1324" s="283">
        <v>35</v>
      </c>
      <c r="B1324" s="89"/>
      <c r="C1324" s="284" t="s">
        <v>48</v>
      </c>
      <c r="D1324" s="84">
        <v>43490</v>
      </c>
      <c r="E1324" s="85" t="s">
        <v>2736</v>
      </c>
      <c r="F1324" s="85" t="s">
        <v>3</v>
      </c>
      <c r="G1324" s="85">
        <v>1706268</v>
      </c>
      <c r="H1324" s="89"/>
      <c r="I1324" s="285" t="s">
        <v>4397</v>
      </c>
      <c r="J1324" s="89"/>
      <c r="K1324" s="89"/>
      <c r="L1324" s="89"/>
      <c r="M1324" s="89"/>
      <c r="N1324" s="286">
        <v>0</v>
      </c>
      <c r="O1324" s="286">
        <v>1027.3499999999999</v>
      </c>
      <c r="P1324" s="89" t="s">
        <v>674</v>
      </c>
    </row>
    <row r="1325" spans="1:16" ht="76.5">
      <c r="A1325" s="283">
        <v>650</v>
      </c>
      <c r="B1325" s="89"/>
      <c r="C1325" s="284" t="s">
        <v>189</v>
      </c>
      <c r="D1325" s="84">
        <v>43490</v>
      </c>
      <c r="E1325" s="85" t="s">
        <v>2737</v>
      </c>
      <c r="F1325" s="85" t="s">
        <v>3</v>
      </c>
      <c r="G1325" s="85">
        <v>1706285</v>
      </c>
      <c r="H1325" s="89"/>
      <c r="I1325" s="285" t="s">
        <v>4398</v>
      </c>
      <c r="J1325" s="89"/>
      <c r="K1325" s="89"/>
      <c r="L1325" s="89"/>
      <c r="M1325" s="89"/>
      <c r="N1325" s="286">
        <v>0</v>
      </c>
      <c r="O1325" s="286">
        <v>197</v>
      </c>
      <c r="P1325" s="89" t="s">
        <v>674</v>
      </c>
    </row>
    <row r="1326" spans="1:16" ht="63.75">
      <c r="A1326" s="283">
        <v>650</v>
      </c>
      <c r="B1326" s="89"/>
      <c r="C1326" s="284" t="s">
        <v>189</v>
      </c>
      <c r="D1326" s="84">
        <v>43490</v>
      </c>
      <c r="E1326" s="85" t="s">
        <v>2738</v>
      </c>
      <c r="F1326" s="85" t="s">
        <v>3</v>
      </c>
      <c r="G1326" s="85">
        <v>1706289</v>
      </c>
      <c r="H1326" s="89"/>
      <c r="I1326" s="285" t="s">
        <v>4399</v>
      </c>
      <c r="J1326" s="89"/>
      <c r="K1326" s="89"/>
      <c r="L1326" s="89"/>
      <c r="M1326" s="89"/>
      <c r="N1326" s="286">
        <v>0</v>
      </c>
      <c r="O1326" s="286">
        <v>391</v>
      </c>
      <c r="P1326" s="89" t="s">
        <v>674</v>
      </c>
    </row>
    <row r="1327" spans="1:16" ht="51">
      <c r="A1327" s="283">
        <v>15</v>
      </c>
      <c r="B1327" s="89"/>
      <c r="C1327" s="284" t="s">
        <v>44</v>
      </c>
      <c r="D1327" s="84">
        <v>43490</v>
      </c>
      <c r="E1327" s="85" t="s">
        <v>2739</v>
      </c>
      <c r="F1327" s="85" t="s">
        <v>3</v>
      </c>
      <c r="G1327" s="85">
        <v>1706290</v>
      </c>
      <c r="H1327" s="89"/>
      <c r="I1327" s="285" t="s">
        <v>4400</v>
      </c>
      <c r="J1327" s="89"/>
      <c r="K1327" s="89"/>
      <c r="L1327" s="89"/>
      <c r="M1327" s="89"/>
      <c r="N1327" s="286">
        <v>0</v>
      </c>
      <c r="O1327" s="286">
        <v>30662.82</v>
      </c>
      <c r="P1327" s="89" t="s">
        <v>674</v>
      </c>
    </row>
    <row r="1328" spans="1:16" ht="63.75">
      <c r="A1328" s="283">
        <v>650</v>
      </c>
      <c r="B1328" s="89"/>
      <c r="C1328" s="284" t="s">
        <v>189</v>
      </c>
      <c r="D1328" s="84">
        <v>43490</v>
      </c>
      <c r="E1328" s="85" t="s">
        <v>2740</v>
      </c>
      <c r="F1328" s="85" t="s">
        <v>3</v>
      </c>
      <c r="G1328" s="85">
        <v>1706291</v>
      </c>
      <c r="H1328" s="89"/>
      <c r="I1328" s="285" t="s">
        <v>4401</v>
      </c>
      <c r="J1328" s="89"/>
      <c r="K1328" s="89"/>
      <c r="L1328" s="89"/>
      <c r="M1328" s="89"/>
      <c r="N1328" s="286">
        <v>0</v>
      </c>
      <c r="O1328" s="286">
        <v>105</v>
      </c>
      <c r="P1328" s="89" t="s">
        <v>674</v>
      </c>
    </row>
    <row r="1329" spans="1:16" ht="51">
      <c r="A1329" s="283">
        <v>15</v>
      </c>
      <c r="B1329" s="89"/>
      <c r="C1329" s="284" t="s">
        <v>44</v>
      </c>
      <c r="D1329" s="84">
        <v>43490</v>
      </c>
      <c r="E1329" s="85" t="s">
        <v>2741</v>
      </c>
      <c r="F1329" s="85" t="s">
        <v>3</v>
      </c>
      <c r="G1329" s="85">
        <v>1706292</v>
      </c>
      <c r="H1329" s="89"/>
      <c r="I1329" s="285" t="s">
        <v>4402</v>
      </c>
      <c r="J1329" s="89"/>
      <c r="K1329" s="89"/>
      <c r="L1329" s="89"/>
      <c r="M1329" s="89"/>
      <c r="N1329" s="286">
        <v>0</v>
      </c>
      <c r="O1329" s="286">
        <v>470.90000000000003</v>
      </c>
      <c r="P1329" s="89" t="s">
        <v>674</v>
      </c>
    </row>
    <row r="1330" spans="1:16" ht="51">
      <c r="A1330" s="283">
        <v>15</v>
      </c>
      <c r="B1330" s="89"/>
      <c r="C1330" s="284" t="s">
        <v>44</v>
      </c>
      <c r="D1330" s="84">
        <v>43490</v>
      </c>
      <c r="E1330" s="85" t="s">
        <v>2742</v>
      </c>
      <c r="F1330" s="85" t="s">
        <v>3</v>
      </c>
      <c r="G1330" s="85">
        <v>1706294</v>
      </c>
      <c r="H1330" s="89"/>
      <c r="I1330" s="285" t="s">
        <v>4403</v>
      </c>
      <c r="J1330" s="89"/>
      <c r="K1330" s="89"/>
      <c r="L1330" s="89"/>
      <c r="M1330" s="89"/>
      <c r="N1330" s="286">
        <v>0</v>
      </c>
      <c r="O1330" s="286">
        <v>836.1</v>
      </c>
      <c r="P1330" s="89" t="s">
        <v>674</v>
      </c>
    </row>
    <row r="1331" spans="1:16" ht="51">
      <c r="A1331" s="283" t="s">
        <v>567</v>
      </c>
      <c r="B1331" s="89"/>
      <c r="C1331" s="284" t="s">
        <v>617</v>
      </c>
      <c r="D1331" s="84">
        <v>43490</v>
      </c>
      <c r="E1331" s="85" t="s">
        <v>2743</v>
      </c>
      <c r="F1331" s="85" t="s">
        <v>3</v>
      </c>
      <c r="G1331" s="85">
        <v>1706301</v>
      </c>
      <c r="H1331" s="89"/>
      <c r="I1331" s="285" t="s">
        <v>4404</v>
      </c>
      <c r="J1331" s="89"/>
      <c r="K1331" s="89"/>
      <c r="L1331" s="89"/>
      <c r="M1331" s="89"/>
      <c r="N1331" s="286">
        <v>0</v>
      </c>
      <c r="O1331" s="286">
        <v>71089.900000000009</v>
      </c>
      <c r="P1331" s="89" t="s">
        <v>674</v>
      </c>
    </row>
    <row r="1332" spans="1:16" ht="51">
      <c r="A1332" s="283">
        <v>290</v>
      </c>
      <c r="B1332" s="89"/>
      <c r="C1332" s="284" t="s">
        <v>130</v>
      </c>
      <c r="D1332" s="84">
        <v>43490</v>
      </c>
      <c r="E1332" s="85" t="s">
        <v>2744</v>
      </c>
      <c r="F1332" s="85" t="s">
        <v>3</v>
      </c>
      <c r="G1332" s="85">
        <v>1706302</v>
      </c>
      <c r="H1332" s="89"/>
      <c r="I1332" s="285" t="s">
        <v>4405</v>
      </c>
      <c r="J1332" s="89"/>
      <c r="K1332" s="89"/>
      <c r="L1332" s="89"/>
      <c r="M1332" s="89"/>
      <c r="N1332" s="286">
        <v>0</v>
      </c>
      <c r="O1332" s="286">
        <v>409464.52</v>
      </c>
      <c r="P1332" s="89" t="s">
        <v>674</v>
      </c>
    </row>
    <row r="1333" spans="1:16" ht="51">
      <c r="A1333" s="283" t="s">
        <v>567</v>
      </c>
      <c r="B1333" s="89"/>
      <c r="C1333" s="284" t="s">
        <v>617</v>
      </c>
      <c r="D1333" s="84">
        <v>43490</v>
      </c>
      <c r="E1333" s="85" t="s">
        <v>2745</v>
      </c>
      <c r="F1333" s="85" t="s">
        <v>3</v>
      </c>
      <c r="G1333" s="85">
        <v>1706305</v>
      </c>
      <c r="H1333" s="89"/>
      <c r="I1333" s="285" t="s">
        <v>4406</v>
      </c>
      <c r="J1333" s="89"/>
      <c r="K1333" s="89"/>
      <c r="L1333" s="89"/>
      <c r="M1333" s="89"/>
      <c r="N1333" s="286">
        <v>0</v>
      </c>
      <c r="O1333" s="286">
        <v>10397.540000000001</v>
      </c>
      <c r="P1333" s="89" t="s">
        <v>674</v>
      </c>
    </row>
    <row r="1334" spans="1:16" ht="51">
      <c r="A1334" s="283">
        <v>290</v>
      </c>
      <c r="B1334" s="89"/>
      <c r="C1334" s="284" t="s">
        <v>130</v>
      </c>
      <c r="D1334" s="84">
        <v>43490</v>
      </c>
      <c r="E1334" s="85" t="s">
        <v>2746</v>
      </c>
      <c r="F1334" s="85" t="s">
        <v>3</v>
      </c>
      <c r="G1334" s="85">
        <v>1706306</v>
      </c>
      <c r="H1334" s="89"/>
      <c r="I1334" s="285" t="s">
        <v>4407</v>
      </c>
      <c r="J1334" s="89"/>
      <c r="K1334" s="89"/>
      <c r="L1334" s="89"/>
      <c r="M1334" s="89"/>
      <c r="N1334" s="286">
        <v>0</v>
      </c>
      <c r="O1334" s="286">
        <v>11041.380000000001</v>
      </c>
      <c r="P1334" s="89" t="s">
        <v>674</v>
      </c>
    </row>
    <row r="1335" spans="1:16" ht="51">
      <c r="A1335" s="283">
        <v>599</v>
      </c>
      <c r="B1335" s="89"/>
      <c r="C1335" s="284" t="s">
        <v>1389</v>
      </c>
      <c r="D1335" s="84">
        <v>43490</v>
      </c>
      <c r="E1335" s="85" t="s">
        <v>2747</v>
      </c>
      <c r="F1335" s="85" t="s">
        <v>3</v>
      </c>
      <c r="G1335" s="85">
        <v>1706324</v>
      </c>
      <c r="H1335" s="89"/>
      <c r="I1335" s="285" t="s">
        <v>4408</v>
      </c>
      <c r="J1335" s="89"/>
      <c r="K1335" s="89"/>
      <c r="L1335" s="89"/>
      <c r="M1335" s="89"/>
      <c r="N1335" s="286">
        <v>0</v>
      </c>
      <c r="O1335" s="286">
        <v>20.37</v>
      </c>
      <c r="P1335" s="89" t="s">
        <v>674</v>
      </c>
    </row>
    <row r="1336" spans="1:16" ht="51">
      <c r="A1336" s="283">
        <v>680</v>
      </c>
      <c r="B1336" s="89"/>
      <c r="C1336" s="284" t="s">
        <v>193</v>
      </c>
      <c r="D1336" s="84">
        <v>43490</v>
      </c>
      <c r="E1336" s="85" t="s">
        <v>2748</v>
      </c>
      <c r="F1336" s="85" t="s">
        <v>3</v>
      </c>
      <c r="G1336" s="85">
        <v>1706331</v>
      </c>
      <c r="H1336" s="89"/>
      <c r="I1336" s="285" t="s">
        <v>4409</v>
      </c>
      <c r="J1336" s="89"/>
      <c r="K1336" s="89"/>
      <c r="L1336" s="89"/>
      <c r="M1336" s="89"/>
      <c r="N1336" s="286">
        <v>0</v>
      </c>
      <c r="O1336" s="286">
        <v>111.3</v>
      </c>
      <c r="P1336" s="89" t="s">
        <v>674</v>
      </c>
    </row>
    <row r="1337" spans="1:16" ht="38.25">
      <c r="A1337" s="283">
        <v>373</v>
      </c>
      <c r="B1337" s="89"/>
      <c r="C1337" s="284" t="s">
        <v>640</v>
      </c>
      <c r="D1337" s="84">
        <v>43490</v>
      </c>
      <c r="E1337" s="85" t="s">
        <v>2749</v>
      </c>
      <c r="F1337" s="85" t="s">
        <v>3</v>
      </c>
      <c r="G1337" s="85">
        <v>1706263</v>
      </c>
      <c r="H1337" s="89"/>
      <c r="I1337" s="285" t="s">
        <v>4410</v>
      </c>
      <c r="J1337" s="89"/>
      <c r="K1337" s="89"/>
      <c r="L1337" s="89"/>
      <c r="M1337" s="89"/>
      <c r="N1337" s="286">
        <v>0</v>
      </c>
      <c r="O1337" s="286">
        <v>177.87</v>
      </c>
      <c r="P1337" s="89" t="s">
        <v>674</v>
      </c>
    </row>
    <row r="1338" spans="1:16" ht="51">
      <c r="A1338" s="283" t="s">
        <v>567</v>
      </c>
      <c r="B1338" s="89"/>
      <c r="C1338" s="284" t="s">
        <v>617</v>
      </c>
      <c r="D1338" s="84">
        <v>43490</v>
      </c>
      <c r="E1338" s="85" t="s">
        <v>2750</v>
      </c>
      <c r="F1338" s="85" t="s">
        <v>3</v>
      </c>
      <c r="G1338" s="85">
        <v>1706251</v>
      </c>
      <c r="H1338" s="89"/>
      <c r="I1338" s="285" t="s">
        <v>4411</v>
      </c>
      <c r="J1338" s="89"/>
      <c r="K1338" s="89"/>
      <c r="L1338" s="89"/>
      <c r="M1338" s="89"/>
      <c r="N1338" s="286">
        <v>0</v>
      </c>
      <c r="O1338" s="286">
        <v>52778.8</v>
      </c>
      <c r="P1338" s="89" t="s">
        <v>674</v>
      </c>
    </row>
    <row r="1339" spans="1:16" ht="38.25">
      <c r="A1339" s="283" t="s">
        <v>567</v>
      </c>
      <c r="B1339" s="89"/>
      <c r="C1339" s="284" t="s">
        <v>617</v>
      </c>
      <c r="D1339" s="84">
        <v>43490</v>
      </c>
      <c r="E1339" s="85" t="s">
        <v>2751</v>
      </c>
      <c r="F1339" s="85" t="s">
        <v>3</v>
      </c>
      <c r="G1339" s="85">
        <v>1706237</v>
      </c>
      <c r="H1339" s="89"/>
      <c r="I1339" s="285" t="s">
        <v>4412</v>
      </c>
      <c r="J1339" s="89"/>
      <c r="K1339" s="89"/>
      <c r="L1339" s="89"/>
      <c r="M1339" s="89"/>
      <c r="N1339" s="286">
        <v>0</v>
      </c>
      <c r="O1339" s="286">
        <v>125</v>
      </c>
      <c r="P1339" s="89" t="s">
        <v>674</v>
      </c>
    </row>
    <row r="1340" spans="1:16" ht="51">
      <c r="A1340" s="283">
        <v>20</v>
      </c>
      <c r="B1340" s="89"/>
      <c r="C1340" s="284" t="s">
        <v>46</v>
      </c>
      <c r="D1340" s="84">
        <v>43490</v>
      </c>
      <c r="E1340" s="85" t="s">
        <v>2752</v>
      </c>
      <c r="F1340" s="85" t="s">
        <v>3</v>
      </c>
      <c r="G1340" s="85">
        <v>1706224</v>
      </c>
      <c r="H1340" s="89"/>
      <c r="I1340" s="285" t="s">
        <v>4413</v>
      </c>
      <c r="J1340" s="89"/>
      <c r="K1340" s="89"/>
      <c r="L1340" s="89"/>
      <c r="M1340" s="89"/>
      <c r="N1340" s="286">
        <v>0</v>
      </c>
      <c r="O1340" s="286">
        <v>119.7</v>
      </c>
      <c r="P1340" s="89" t="s">
        <v>674</v>
      </c>
    </row>
    <row r="1341" spans="1:16" ht="89.25">
      <c r="A1341" s="283">
        <v>587</v>
      </c>
      <c r="B1341" s="89"/>
      <c r="C1341" s="284" t="s">
        <v>734</v>
      </c>
      <c r="D1341" s="84">
        <v>43490</v>
      </c>
      <c r="E1341" s="85" t="s">
        <v>2753</v>
      </c>
      <c r="F1341" s="85" t="s">
        <v>3</v>
      </c>
      <c r="G1341" s="85">
        <v>1706395</v>
      </c>
      <c r="H1341" s="89"/>
      <c r="I1341" s="285" t="s">
        <v>4414</v>
      </c>
      <c r="J1341" s="89"/>
      <c r="K1341" s="89"/>
      <c r="L1341" s="89"/>
      <c r="M1341" s="89"/>
      <c r="N1341" s="286">
        <v>0</v>
      </c>
      <c r="O1341" s="286">
        <v>475872.9</v>
      </c>
      <c r="P1341" s="89" t="s">
        <v>674</v>
      </c>
    </row>
    <row r="1342" spans="1:16" ht="89.25">
      <c r="A1342" s="283">
        <v>587</v>
      </c>
      <c r="B1342" s="89"/>
      <c r="C1342" s="284" t="s">
        <v>734</v>
      </c>
      <c r="D1342" s="84">
        <v>43490</v>
      </c>
      <c r="E1342" s="85" t="s">
        <v>2754</v>
      </c>
      <c r="F1342" s="85" t="s">
        <v>3</v>
      </c>
      <c r="G1342" s="85">
        <v>1706393</v>
      </c>
      <c r="H1342" s="89"/>
      <c r="I1342" s="285" t="s">
        <v>4415</v>
      </c>
      <c r="J1342" s="89"/>
      <c r="K1342" s="89"/>
      <c r="L1342" s="89"/>
      <c r="M1342" s="89"/>
      <c r="N1342" s="286">
        <v>0</v>
      </c>
      <c r="O1342" s="286">
        <v>193445.7</v>
      </c>
      <c r="P1342" s="89" t="s">
        <v>674</v>
      </c>
    </row>
    <row r="1343" spans="1:16" ht="89.25">
      <c r="A1343" s="283">
        <v>587</v>
      </c>
      <c r="B1343" s="89"/>
      <c r="C1343" s="284" t="s">
        <v>734</v>
      </c>
      <c r="D1343" s="84">
        <v>43490</v>
      </c>
      <c r="E1343" s="85" t="s">
        <v>2755</v>
      </c>
      <c r="F1343" s="85" t="s">
        <v>3</v>
      </c>
      <c r="G1343" s="85">
        <v>1706389</v>
      </c>
      <c r="H1343" s="89"/>
      <c r="I1343" s="285" t="s">
        <v>4416</v>
      </c>
      <c r="J1343" s="89"/>
      <c r="K1343" s="89"/>
      <c r="L1343" s="89"/>
      <c r="M1343" s="89"/>
      <c r="N1343" s="286">
        <v>0</v>
      </c>
      <c r="O1343" s="286">
        <v>3317379.18</v>
      </c>
      <c r="P1343" s="89" t="s">
        <v>674</v>
      </c>
    </row>
    <row r="1344" spans="1:16" ht="51">
      <c r="A1344" s="283">
        <v>578</v>
      </c>
      <c r="B1344" s="89"/>
      <c r="C1344" s="284" t="s">
        <v>181</v>
      </c>
      <c r="D1344" s="84">
        <v>43490</v>
      </c>
      <c r="E1344" s="85" t="s">
        <v>2756</v>
      </c>
      <c r="F1344" s="85" t="s">
        <v>3</v>
      </c>
      <c r="G1344" s="85">
        <v>1706378</v>
      </c>
      <c r="H1344" s="89"/>
      <c r="I1344" s="285" t="s">
        <v>4417</v>
      </c>
      <c r="J1344" s="89"/>
      <c r="K1344" s="89"/>
      <c r="L1344" s="89"/>
      <c r="M1344" s="89"/>
      <c r="N1344" s="286">
        <v>0</v>
      </c>
      <c r="O1344" s="286">
        <v>770410</v>
      </c>
      <c r="P1344" s="89" t="s">
        <v>674</v>
      </c>
    </row>
    <row r="1345" spans="1:16" ht="51">
      <c r="A1345" s="283">
        <v>578</v>
      </c>
      <c r="B1345" s="89"/>
      <c r="C1345" s="284" t="s">
        <v>181</v>
      </c>
      <c r="D1345" s="84">
        <v>43490</v>
      </c>
      <c r="E1345" s="85" t="s">
        <v>2757</v>
      </c>
      <c r="F1345" s="85" t="s">
        <v>3</v>
      </c>
      <c r="G1345" s="85">
        <v>1706376</v>
      </c>
      <c r="H1345" s="89"/>
      <c r="I1345" s="285" t="s">
        <v>4418</v>
      </c>
      <c r="J1345" s="89"/>
      <c r="K1345" s="89"/>
      <c r="L1345" s="89"/>
      <c r="M1345" s="89"/>
      <c r="N1345" s="286">
        <v>0</v>
      </c>
      <c r="O1345" s="286">
        <v>7822.4000000000005</v>
      </c>
      <c r="P1345" s="89" t="s">
        <v>674</v>
      </c>
    </row>
    <row r="1346" spans="1:16" ht="51">
      <c r="A1346" s="283">
        <v>41</v>
      </c>
      <c r="B1346" s="89"/>
      <c r="C1346" s="284" t="s">
        <v>49</v>
      </c>
      <c r="D1346" s="84">
        <v>43490</v>
      </c>
      <c r="E1346" s="85" t="s">
        <v>2758</v>
      </c>
      <c r="F1346" s="85" t="s">
        <v>3</v>
      </c>
      <c r="G1346" s="85">
        <v>1706375</v>
      </c>
      <c r="H1346" s="89"/>
      <c r="I1346" s="285" t="s">
        <v>4419</v>
      </c>
      <c r="J1346" s="89"/>
      <c r="K1346" s="89"/>
      <c r="L1346" s="89"/>
      <c r="M1346" s="89"/>
      <c r="N1346" s="286">
        <v>0</v>
      </c>
      <c r="O1346" s="286">
        <v>29978</v>
      </c>
      <c r="P1346" s="89" t="s">
        <v>674</v>
      </c>
    </row>
    <row r="1347" spans="1:16" ht="51">
      <c r="A1347" s="283">
        <v>70</v>
      </c>
      <c r="B1347" s="89"/>
      <c r="C1347" s="284" t="s">
        <v>55</v>
      </c>
      <c r="D1347" s="84">
        <v>43490</v>
      </c>
      <c r="E1347" s="85" t="s">
        <v>2759</v>
      </c>
      <c r="F1347" s="85" t="s">
        <v>3</v>
      </c>
      <c r="G1347" s="85">
        <v>1706369</v>
      </c>
      <c r="H1347" s="89"/>
      <c r="I1347" s="285" t="s">
        <v>4420</v>
      </c>
      <c r="J1347" s="89"/>
      <c r="K1347" s="89"/>
      <c r="L1347" s="89"/>
      <c r="M1347" s="89"/>
      <c r="N1347" s="286">
        <v>0</v>
      </c>
      <c r="O1347" s="286">
        <v>1691.7</v>
      </c>
      <c r="P1347" s="89" t="s">
        <v>674</v>
      </c>
    </row>
    <row r="1348" spans="1:16" ht="63.75">
      <c r="A1348" s="283">
        <v>70</v>
      </c>
      <c r="B1348" s="89"/>
      <c r="C1348" s="284" t="s">
        <v>55</v>
      </c>
      <c r="D1348" s="84">
        <v>43490</v>
      </c>
      <c r="E1348" s="85" t="s">
        <v>2760</v>
      </c>
      <c r="F1348" s="85" t="s">
        <v>3</v>
      </c>
      <c r="G1348" s="85">
        <v>1706362</v>
      </c>
      <c r="H1348" s="89"/>
      <c r="I1348" s="285" t="s">
        <v>4421</v>
      </c>
      <c r="J1348" s="89"/>
      <c r="K1348" s="89"/>
      <c r="L1348" s="89"/>
      <c r="M1348" s="89"/>
      <c r="N1348" s="286">
        <v>0</v>
      </c>
      <c r="O1348" s="286">
        <v>4</v>
      </c>
      <c r="P1348" s="89" t="s">
        <v>674</v>
      </c>
    </row>
    <row r="1349" spans="1:16" ht="89.25">
      <c r="A1349" s="283">
        <v>594</v>
      </c>
      <c r="B1349" s="89"/>
      <c r="C1349" s="284" t="s">
        <v>100</v>
      </c>
      <c r="D1349" s="84">
        <v>43490</v>
      </c>
      <c r="E1349" s="85" t="s">
        <v>2761</v>
      </c>
      <c r="F1349" s="85" t="s">
        <v>15</v>
      </c>
      <c r="G1349" s="85">
        <v>7099</v>
      </c>
      <c r="H1349" s="89"/>
      <c r="I1349" s="285" t="s">
        <v>4422</v>
      </c>
      <c r="J1349" s="89"/>
      <c r="K1349" s="89"/>
      <c r="L1349" s="89"/>
      <c r="M1349" s="89"/>
      <c r="N1349" s="286">
        <v>376.33</v>
      </c>
      <c r="O1349" s="286">
        <v>0</v>
      </c>
      <c r="P1349" s="89" t="s">
        <v>674</v>
      </c>
    </row>
    <row r="1350" spans="1:16" ht="89.25">
      <c r="A1350" s="283">
        <v>594</v>
      </c>
      <c r="B1350" s="89"/>
      <c r="C1350" s="284" t="s">
        <v>100</v>
      </c>
      <c r="D1350" s="84">
        <v>43490</v>
      </c>
      <c r="E1350" s="85" t="s">
        <v>2762</v>
      </c>
      <c r="F1350" s="85" t="s">
        <v>15</v>
      </c>
      <c r="G1350" s="85">
        <v>7100</v>
      </c>
      <c r="H1350" s="89"/>
      <c r="I1350" s="285" t="s">
        <v>4423</v>
      </c>
      <c r="J1350" s="89"/>
      <c r="K1350" s="89"/>
      <c r="L1350" s="89"/>
      <c r="M1350" s="89"/>
      <c r="N1350" s="286">
        <v>272.26</v>
      </c>
      <c r="O1350" s="286">
        <v>0</v>
      </c>
      <c r="P1350" s="89" t="s">
        <v>674</v>
      </c>
    </row>
    <row r="1351" spans="1:16" ht="51">
      <c r="A1351" s="283">
        <v>513</v>
      </c>
      <c r="B1351" s="89"/>
      <c r="C1351" s="284" t="s">
        <v>173</v>
      </c>
      <c r="D1351" s="84">
        <v>43490</v>
      </c>
      <c r="E1351" s="85" t="s">
        <v>2763</v>
      </c>
      <c r="F1351" s="85" t="s">
        <v>15</v>
      </c>
      <c r="G1351" s="85">
        <v>947703</v>
      </c>
      <c r="H1351" s="89"/>
      <c r="I1351" s="285" t="s">
        <v>749</v>
      </c>
      <c r="J1351" s="89"/>
      <c r="K1351" s="89"/>
      <c r="L1351" s="89"/>
      <c r="M1351" s="89"/>
      <c r="N1351" s="286">
        <v>50</v>
      </c>
      <c r="O1351" s="286">
        <v>0</v>
      </c>
      <c r="P1351" s="89" t="s">
        <v>674</v>
      </c>
    </row>
    <row r="1352" spans="1:16" ht="51">
      <c r="A1352" s="283">
        <v>513</v>
      </c>
      <c r="B1352" s="89"/>
      <c r="C1352" s="284" t="s">
        <v>173</v>
      </c>
      <c r="D1352" s="84">
        <v>43490</v>
      </c>
      <c r="E1352" s="85" t="s">
        <v>2764</v>
      </c>
      <c r="F1352" s="85" t="s">
        <v>15</v>
      </c>
      <c r="G1352" s="85">
        <v>947842</v>
      </c>
      <c r="H1352" s="89"/>
      <c r="I1352" s="285" t="s">
        <v>4424</v>
      </c>
      <c r="J1352" s="89"/>
      <c r="K1352" s="89"/>
      <c r="L1352" s="89"/>
      <c r="M1352" s="89"/>
      <c r="N1352" s="286">
        <v>50</v>
      </c>
      <c r="O1352" s="286">
        <v>0</v>
      </c>
      <c r="P1352" s="89" t="s">
        <v>674</v>
      </c>
    </row>
    <row r="1353" spans="1:16" ht="76.5">
      <c r="A1353" s="283" t="s">
        <v>559</v>
      </c>
      <c r="B1353" s="89"/>
      <c r="C1353" s="284" t="s">
        <v>798</v>
      </c>
      <c r="D1353" s="84">
        <v>43490</v>
      </c>
      <c r="E1353" s="85" t="s">
        <v>2765</v>
      </c>
      <c r="F1353" s="85" t="s">
        <v>21</v>
      </c>
      <c r="G1353" s="85">
        <v>945540</v>
      </c>
      <c r="H1353" s="89"/>
      <c r="I1353" s="285" t="s">
        <v>4425</v>
      </c>
      <c r="J1353" s="89"/>
      <c r="K1353" s="89"/>
      <c r="L1353" s="89"/>
      <c r="M1353" s="89"/>
      <c r="N1353" s="286">
        <v>2275000</v>
      </c>
      <c r="O1353" s="286">
        <v>0</v>
      </c>
      <c r="P1353" s="89" t="s">
        <v>674</v>
      </c>
    </row>
    <row r="1354" spans="1:16" ht="51">
      <c r="A1354" s="283">
        <v>117</v>
      </c>
      <c r="B1354" s="89"/>
      <c r="C1354" s="284" t="s">
        <v>64</v>
      </c>
      <c r="D1354" s="84">
        <v>43490</v>
      </c>
      <c r="E1354" s="85" t="s">
        <v>2766</v>
      </c>
      <c r="F1354" s="85" t="s">
        <v>11</v>
      </c>
      <c r="G1354" s="85">
        <v>945496</v>
      </c>
      <c r="H1354" s="89"/>
      <c r="I1354" s="285" t="s">
        <v>4426</v>
      </c>
      <c r="J1354" s="89"/>
      <c r="K1354" s="89"/>
      <c r="L1354" s="89"/>
      <c r="M1354" s="89"/>
      <c r="N1354" s="286">
        <v>50</v>
      </c>
      <c r="O1354" s="286">
        <v>0</v>
      </c>
      <c r="P1354" s="89" t="s">
        <v>674</v>
      </c>
    </row>
    <row r="1355" spans="1:16" ht="63.75">
      <c r="A1355" s="283">
        <v>513</v>
      </c>
      <c r="B1355" s="89"/>
      <c r="C1355" s="284" t="s">
        <v>173</v>
      </c>
      <c r="D1355" s="84">
        <v>43490</v>
      </c>
      <c r="E1355" s="85" t="s">
        <v>2767</v>
      </c>
      <c r="F1355" s="85" t="s">
        <v>15</v>
      </c>
      <c r="G1355" s="85">
        <v>947844</v>
      </c>
      <c r="H1355" s="89"/>
      <c r="I1355" s="285" t="s">
        <v>4427</v>
      </c>
      <c r="J1355" s="89"/>
      <c r="K1355" s="89"/>
      <c r="L1355" s="89"/>
      <c r="M1355" s="89"/>
      <c r="N1355" s="286">
        <v>50</v>
      </c>
      <c r="O1355" s="286">
        <v>0</v>
      </c>
      <c r="P1355" s="89" t="s">
        <v>674</v>
      </c>
    </row>
    <row r="1356" spans="1:16" ht="89.25">
      <c r="A1356" s="283">
        <v>584</v>
      </c>
      <c r="B1356" s="89"/>
      <c r="C1356" s="284" t="s">
        <v>184</v>
      </c>
      <c r="D1356" s="84">
        <v>43490</v>
      </c>
      <c r="E1356" s="85" t="s">
        <v>2768</v>
      </c>
      <c r="F1356" s="85" t="s">
        <v>6</v>
      </c>
      <c r="G1356" s="85">
        <v>945508</v>
      </c>
      <c r="H1356" s="89"/>
      <c r="I1356" s="285" t="s">
        <v>4428</v>
      </c>
      <c r="J1356" s="89"/>
      <c r="K1356" s="89"/>
      <c r="L1356" s="89"/>
      <c r="M1356" s="89"/>
      <c r="N1356" s="286">
        <v>0</v>
      </c>
      <c r="O1356" s="286">
        <v>13681317.52</v>
      </c>
      <c r="P1356" s="89" t="s">
        <v>674</v>
      </c>
    </row>
    <row r="1357" spans="1:16" ht="51">
      <c r="A1357" s="283" t="s">
        <v>558</v>
      </c>
      <c r="B1357" s="89"/>
      <c r="C1357" s="284" t="s">
        <v>618</v>
      </c>
      <c r="D1357" s="84">
        <v>43490</v>
      </c>
      <c r="E1357" s="85" t="s">
        <v>2769</v>
      </c>
      <c r="F1357" s="85" t="s">
        <v>11</v>
      </c>
      <c r="G1357" s="85">
        <v>945564</v>
      </c>
      <c r="H1357" s="89"/>
      <c r="I1357" s="285" t="s">
        <v>4429</v>
      </c>
      <c r="J1357" s="89"/>
      <c r="K1357" s="89"/>
      <c r="L1357" s="89"/>
      <c r="M1357" s="89"/>
      <c r="N1357" s="286">
        <v>50</v>
      </c>
      <c r="O1357" s="286">
        <v>0</v>
      </c>
      <c r="P1357" s="89" t="s">
        <v>674</v>
      </c>
    </row>
    <row r="1358" spans="1:16" ht="76.5">
      <c r="A1358" s="283" t="s">
        <v>559</v>
      </c>
      <c r="B1358" s="89"/>
      <c r="C1358" s="284" t="s">
        <v>798</v>
      </c>
      <c r="D1358" s="84">
        <v>43490</v>
      </c>
      <c r="E1358" s="85" t="s">
        <v>2770</v>
      </c>
      <c r="F1358" s="85" t="s">
        <v>13</v>
      </c>
      <c r="G1358" s="85">
        <v>945546</v>
      </c>
      <c r="H1358" s="89"/>
      <c r="I1358" s="285" t="s">
        <v>4430</v>
      </c>
      <c r="J1358" s="89"/>
      <c r="K1358" s="89"/>
      <c r="L1358" s="89"/>
      <c r="M1358" s="89"/>
      <c r="N1358" s="286">
        <v>5732525</v>
      </c>
      <c r="O1358" s="286">
        <v>0</v>
      </c>
      <c r="P1358" s="89" t="s">
        <v>674</v>
      </c>
    </row>
    <row r="1359" spans="1:16" ht="63.75">
      <c r="A1359" s="283" t="s">
        <v>561</v>
      </c>
      <c r="B1359" s="89"/>
      <c r="C1359" s="284" t="s">
        <v>771</v>
      </c>
      <c r="D1359" s="84">
        <v>43490</v>
      </c>
      <c r="E1359" s="85" t="s">
        <v>2771</v>
      </c>
      <c r="F1359" s="85" t="s">
        <v>6</v>
      </c>
      <c r="G1359" s="85">
        <v>1074601</v>
      </c>
      <c r="H1359" s="89"/>
      <c r="I1359" s="285" t="s">
        <v>4431</v>
      </c>
      <c r="J1359" s="89"/>
      <c r="K1359" s="89"/>
      <c r="L1359" s="89"/>
      <c r="M1359" s="89"/>
      <c r="N1359" s="286">
        <v>0</v>
      </c>
      <c r="O1359" s="286">
        <v>106319.64</v>
      </c>
      <c r="P1359" s="89" t="s">
        <v>674</v>
      </c>
    </row>
    <row r="1360" spans="1:16" ht="63.75">
      <c r="A1360" s="283">
        <v>25</v>
      </c>
      <c r="B1360" s="89"/>
      <c r="C1360" s="284" t="s">
        <v>47</v>
      </c>
      <c r="D1360" s="84">
        <v>43490</v>
      </c>
      <c r="E1360" s="85" t="s">
        <v>2772</v>
      </c>
      <c r="F1360" s="85" t="s">
        <v>6</v>
      </c>
      <c r="G1360" s="85">
        <v>1074600</v>
      </c>
      <c r="H1360" s="89"/>
      <c r="I1360" s="285" t="s">
        <v>4432</v>
      </c>
      <c r="J1360" s="89"/>
      <c r="K1360" s="89"/>
      <c r="L1360" s="89"/>
      <c r="M1360" s="89"/>
      <c r="N1360" s="286">
        <v>0</v>
      </c>
      <c r="O1360" s="286">
        <v>0.7</v>
      </c>
      <c r="P1360" s="89" t="s">
        <v>674</v>
      </c>
    </row>
    <row r="1361" spans="1:16" ht="51">
      <c r="A1361" s="283" t="s">
        <v>561</v>
      </c>
      <c r="B1361" s="89"/>
      <c r="C1361" s="284" t="s">
        <v>771</v>
      </c>
      <c r="D1361" s="84">
        <v>43490</v>
      </c>
      <c r="E1361" s="85" t="s">
        <v>2773</v>
      </c>
      <c r="F1361" s="85" t="s">
        <v>6</v>
      </c>
      <c r="G1361" s="85">
        <v>1074599</v>
      </c>
      <c r="H1361" s="89"/>
      <c r="I1361" s="285" t="s">
        <v>4433</v>
      </c>
      <c r="J1361" s="89"/>
      <c r="K1361" s="89"/>
      <c r="L1361" s="89"/>
      <c r="M1361" s="89"/>
      <c r="N1361" s="286">
        <v>0</v>
      </c>
      <c r="O1361" s="286">
        <v>112</v>
      </c>
      <c r="P1361" s="89" t="s">
        <v>674</v>
      </c>
    </row>
    <row r="1362" spans="1:16" ht="51">
      <c r="A1362" s="283">
        <v>25</v>
      </c>
      <c r="B1362" s="89"/>
      <c r="C1362" s="284" t="s">
        <v>47</v>
      </c>
      <c r="D1362" s="84">
        <v>43490</v>
      </c>
      <c r="E1362" s="85" t="s">
        <v>2774</v>
      </c>
      <c r="F1362" s="85" t="s">
        <v>6</v>
      </c>
      <c r="G1362" s="85">
        <v>1074598</v>
      </c>
      <c r="H1362" s="89"/>
      <c r="I1362" s="285" t="s">
        <v>4434</v>
      </c>
      <c r="J1362" s="89"/>
      <c r="K1362" s="89"/>
      <c r="L1362" s="89"/>
      <c r="M1362" s="89"/>
      <c r="N1362" s="286">
        <v>0</v>
      </c>
      <c r="O1362" s="286">
        <v>122788.58</v>
      </c>
      <c r="P1362" s="89" t="s">
        <v>674</v>
      </c>
    </row>
    <row r="1363" spans="1:16" ht="76.5">
      <c r="A1363" s="283">
        <v>35</v>
      </c>
      <c r="B1363" s="89"/>
      <c r="C1363" s="284" t="s">
        <v>48</v>
      </c>
      <c r="D1363" s="84">
        <v>43490</v>
      </c>
      <c r="E1363" s="85" t="s">
        <v>2775</v>
      </c>
      <c r="F1363" s="85" t="s">
        <v>13</v>
      </c>
      <c r="G1363" s="85">
        <v>945568</v>
      </c>
      <c r="H1363" s="89"/>
      <c r="I1363" s="285" t="s">
        <v>4435</v>
      </c>
      <c r="J1363" s="89"/>
      <c r="K1363" s="89"/>
      <c r="L1363" s="89"/>
      <c r="M1363" s="89"/>
      <c r="N1363" s="286">
        <v>62.92</v>
      </c>
      <c r="O1363" s="286">
        <v>0</v>
      </c>
      <c r="P1363" s="89" t="s">
        <v>674</v>
      </c>
    </row>
    <row r="1364" spans="1:16" ht="76.5">
      <c r="A1364" s="283">
        <v>35</v>
      </c>
      <c r="B1364" s="89"/>
      <c r="C1364" s="284" t="s">
        <v>48</v>
      </c>
      <c r="D1364" s="84">
        <v>43490</v>
      </c>
      <c r="E1364" s="85" t="s">
        <v>2776</v>
      </c>
      <c r="F1364" s="85" t="s">
        <v>11</v>
      </c>
      <c r="G1364" s="85">
        <v>945568</v>
      </c>
      <c r="H1364" s="89"/>
      <c r="I1364" s="285" t="s">
        <v>4436</v>
      </c>
      <c r="J1364" s="89"/>
      <c r="K1364" s="89"/>
      <c r="L1364" s="89"/>
      <c r="M1364" s="89"/>
      <c r="N1364" s="286">
        <v>50</v>
      </c>
      <c r="O1364" s="286">
        <v>0</v>
      </c>
      <c r="P1364" s="89" t="s">
        <v>674</v>
      </c>
    </row>
    <row r="1365" spans="1:16" ht="63.75">
      <c r="A1365" s="283" t="s">
        <v>567</v>
      </c>
      <c r="B1365" s="89"/>
      <c r="C1365" s="284" t="s">
        <v>617</v>
      </c>
      <c r="D1365" s="84">
        <v>43490</v>
      </c>
      <c r="E1365" s="85" t="s">
        <v>2777</v>
      </c>
      <c r="F1365" s="85" t="s">
        <v>6</v>
      </c>
      <c r="G1365" s="85">
        <v>1074841</v>
      </c>
      <c r="H1365" s="89"/>
      <c r="I1365" s="285" t="s">
        <v>4437</v>
      </c>
      <c r="J1365" s="89"/>
      <c r="K1365" s="89"/>
      <c r="L1365" s="89"/>
      <c r="M1365" s="89"/>
      <c r="N1365" s="286">
        <v>0</v>
      </c>
      <c r="O1365" s="286">
        <v>257726.24</v>
      </c>
      <c r="P1365" s="89" t="s">
        <v>674</v>
      </c>
    </row>
    <row r="1366" spans="1:16" ht="63.75">
      <c r="A1366" s="283">
        <v>10</v>
      </c>
      <c r="B1366" s="89"/>
      <c r="C1366" s="284" t="s">
        <v>43</v>
      </c>
      <c r="D1366" s="84">
        <v>43490</v>
      </c>
      <c r="E1366" s="85" t="s">
        <v>2778</v>
      </c>
      <c r="F1366" s="85" t="s">
        <v>6</v>
      </c>
      <c r="G1366" s="85">
        <v>948430</v>
      </c>
      <c r="H1366" s="89"/>
      <c r="I1366" s="285" t="s">
        <v>4438</v>
      </c>
      <c r="J1366" s="89"/>
      <c r="K1366" s="89"/>
      <c r="L1366" s="89"/>
      <c r="M1366" s="89"/>
      <c r="N1366" s="286">
        <v>0</v>
      </c>
      <c r="O1366" s="286">
        <v>24376.19</v>
      </c>
      <c r="P1366" s="89" t="s">
        <v>674</v>
      </c>
    </row>
    <row r="1367" spans="1:16" ht="76.5">
      <c r="A1367" s="283">
        <v>30</v>
      </c>
      <c r="B1367" s="89"/>
      <c r="C1367" s="284" t="s">
        <v>679</v>
      </c>
      <c r="D1367" s="84">
        <v>43490</v>
      </c>
      <c r="E1367" s="85" t="s">
        <v>2779</v>
      </c>
      <c r="F1367" s="85" t="s">
        <v>6</v>
      </c>
      <c r="G1367" s="85">
        <v>945570</v>
      </c>
      <c r="H1367" s="89"/>
      <c r="I1367" s="285" t="s">
        <v>4439</v>
      </c>
      <c r="J1367" s="89"/>
      <c r="K1367" s="89"/>
      <c r="L1367" s="89"/>
      <c r="M1367" s="89"/>
      <c r="N1367" s="286">
        <v>0</v>
      </c>
      <c r="O1367" s="286">
        <v>1162869</v>
      </c>
      <c r="P1367" s="89" t="s">
        <v>674</v>
      </c>
    </row>
    <row r="1368" spans="1:16" ht="63.75">
      <c r="A1368" s="283">
        <v>35</v>
      </c>
      <c r="B1368" s="89"/>
      <c r="C1368" s="284" t="s">
        <v>48</v>
      </c>
      <c r="D1368" s="84">
        <v>43490</v>
      </c>
      <c r="E1368" s="85" t="s">
        <v>2780</v>
      </c>
      <c r="F1368" s="85" t="s">
        <v>11</v>
      </c>
      <c r="G1368" s="85">
        <v>945583</v>
      </c>
      <c r="H1368" s="89"/>
      <c r="I1368" s="285" t="s">
        <v>4440</v>
      </c>
      <c r="J1368" s="89"/>
      <c r="K1368" s="89"/>
      <c r="L1368" s="89"/>
      <c r="M1368" s="89"/>
      <c r="N1368" s="286">
        <v>50</v>
      </c>
      <c r="O1368" s="286">
        <v>0</v>
      </c>
      <c r="P1368" s="89" t="s">
        <v>674</v>
      </c>
    </row>
    <row r="1369" spans="1:16" ht="76.5">
      <c r="A1369" s="283">
        <v>35</v>
      </c>
      <c r="B1369" s="89"/>
      <c r="C1369" s="284" t="s">
        <v>48</v>
      </c>
      <c r="D1369" s="84">
        <v>43490</v>
      </c>
      <c r="E1369" s="85" t="s">
        <v>2781</v>
      </c>
      <c r="F1369" s="85" t="s">
        <v>13</v>
      </c>
      <c r="G1369" s="85">
        <v>945583</v>
      </c>
      <c r="H1369" s="89"/>
      <c r="I1369" s="285" t="s">
        <v>4441</v>
      </c>
      <c r="J1369" s="89"/>
      <c r="K1369" s="89"/>
      <c r="L1369" s="89"/>
      <c r="M1369" s="89"/>
      <c r="N1369" s="286">
        <v>62.92</v>
      </c>
      <c r="O1369" s="286">
        <v>0</v>
      </c>
      <c r="P1369" s="89" t="s">
        <v>674</v>
      </c>
    </row>
    <row r="1370" spans="1:16" ht="51">
      <c r="A1370" s="283">
        <v>119</v>
      </c>
      <c r="B1370" s="89"/>
      <c r="C1370" s="284" t="s">
        <v>65</v>
      </c>
      <c r="D1370" s="84">
        <v>43490</v>
      </c>
      <c r="E1370" s="85" t="s">
        <v>2782</v>
      </c>
      <c r="F1370" s="85" t="s">
        <v>11</v>
      </c>
      <c r="G1370" s="85">
        <v>945560</v>
      </c>
      <c r="H1370" s="89"/>
      <c r="I1370" s="285" t="s">
        <v>4442</v>
      </c>
      <c r="J1370" s="89"/>
      <c r="K1370" s="89"/>
      <c r="L1370" s="89"/>
      <c r="M1370" s="89"/>
      <c r="N1370" s="286">
        <v>50</v>
      </c>
      <c r="O1370" s="286">
        <v>0</v>
      </c>
      <c r="P1370" s="89" t="s">
        <v>674</v>
      </c>
    </row>
    <row r="1371" spans="1:16" ht="51">
      <c r="A1371" s="283">
        <v>117</v>
      </c>
      <c r="B1371" s="89"/>
      <c r="C1371" s="284" t="s">
        <v>64</v>
      </c>
      <c r="D1371" s="84">
        <v>43490</v>
      </c>
      <c r="E1371" s="85" t="s">
        <v>2783</v>
      </c>
      <c r="F1371" s="85" t="s">
        <v>11</v>
      </c>
      <c r="G1371" s="85">
        <v>945558</v>
      </c>
      <c r="H1371" s="89"/>
      <c r="I1371" s="285" t="s">
        <v>4443</v>
      </c>
      <c r="J1371" s="89"/>
      <c r="K1371" s="89"/>
      <c r="L1371" s="89"/>
      <c r="M1371" s="89"/>
      <c r="N1371" s="286">
        <v>50</v>
      </c>
      <c r="O1371" s="286">
        <v>0</v>
      </c>
      <c r="P1371" s="89" t="s">
        <v>674</v>
      </c>
    </row>
    <row r="1372" spans="1:16" ht="63.75">
      <c r="A1372" s="283">
        <v>10</v>
      </c>
      <c r="B1372" s="89"/>
      <c r="C1372" s="284" t="s">
        <v>43</v>
      </c>
      <c r="D1372" s="84">
        <v>43490</v>
      </c>
      <c r="E1372" s="85" t="s">
        <v>2784</v>
      </c>
      <c r="F1372" s="85" t="s">
        <v>15</v>
      </c>
      <c r="G1372" s="85">
        <v>948431</v>
      </c>
      <c r="H1372" s="89"/>
      <c r="I1372" s="285" t="s">
        <v>4444</v>
      </c>
      <c r="J1372" s="89"/>
      <c r="K1372" s="89"/>
      <c r="L1372" s="89"/>
      <c r="M1372" s="89"/>
      <c r="N1372" s="286">
        <v>50</v>
      </c>
      <c r="O1372" s="286">
        <v>0</v>
      </c>
      <c r="P1372" s="89" t="s">
        <v>674</v>
      </c>
    </row>
    <row r="1373" spans="1:16" ht="76.5">
      <c r="A1373" s="283" t="s">
        <v>559</v>
      </c>
      <c r="B1373" s="89"/>
      <c r="C1373" s="284" t="s">
        <v>798</v>
      </c>
      <c r="D1373" s="84">
        <v>43490</v>
      </c>
      <c r="E1373" s="85" t="s">
        <v>2785</v>
      </c>
      <c r="F1373" s="85" t="s">
        <v>6</v>
      </c>
      <c r="G1373" s="85">
        <v>1074936</v>
      </c>
      <c r="H1373" s="89"/>
      <c r="I1373" s="285" t="s">
        <v>4445</v>
      </c>
      <c r="J1373" s="89"/>
      <c r="K1373" s="89"/>
      <c r="L1373" s="89"/>
      <c r="M1373" s="89"/>
      <c r="N1373" s="286">
        <v>0</v>
      </c>
      <c r="O1373" s="286">
        <v>38000</v>
      </c>
      <c r="P1373" s="89" t="s">
        <v>674</v>
      </c>
    </row>
    <row r="1374" spans="1:16" ht="51">
      <c r="A1374" s="283">
        <v>119</v>
      </c>
      <c r="B1374" s="89"/>
      <c r="C1374" s="284" t="s">
        <v>65</v>
      </c>
      <c r="D1374" s="84">
        <v>43490</v>
      </c>
      <c r="E1374" s="85" t="s">
        <v>2786</v>
      </c>
      <c r="F1374" s="85" t="s">
        <v>11</v>
      </c>
      <c r="G1374" s="85">
        <v>945616</v>
      </c>
      <c r="H1374" s="89"/>
      <c r="I1374" s="285" t="s">
        <v>4446</v>
      </c>
      <c r="J1374" s="89"/>
      <c r="K1374" s="89"/>
      <c r="L1374" s="89"/>
      <c r="M1374" s="89"/>
      <c r="N1374" s="286">
        <v>50</v>
      </c>
      <c r="O1374" s="286">
        <v>0</v>
      </c>
      <c r="P1374" s="89" t="s">
        <v>674</v>
      </c>
    </row>
    <row r="1375" spans="1:16" ht="51">
      <c r="A1375" s="283">
        <v>117</v>
      </c>
      <c r="B1375" s="89"/>
      <c r="C1375" s="284" t="s">
        <v>64</v>
      </c>
      <c r="D1375" s="84">
        <v>43490</v>
      </c>
      <c r="E1375" s="85" t="s">
        <v>2787</v>
      </c>
      <c r="F1375" s="85" t="s">
        <v>11</v>
      </c>
      <c r="G1375" s="85">
        <v>945619</v>
      </c>
      <c r="H1375" s="89"/>
      <c r="I1375" s="285" t="s">
        <v>4447</v>
      </c>
      <c r="J1375" s="89"/>
      <c r="K1375" s="89"/>
      <c r="L1375" s="89"/>
      <c r="M1375" s="89"/>
      <c r="N1375" s="286">
        <v>50</v>
      </c>
      <c r="O1375" s="286">
        <v>0</v>
      </c>
      <c r="P1375" s="89" t="s">
        <v>674</v>
      </c>
    </row>
    <row r="1376" spans="1:16" ht="89.25">
      <c r="A1376" s="283" t="s">
        <v>567</v>
      </c>
      <c r="B1376" s="89"/>
      <c r="C1376" s="284" t="s">
        <v>617</v>
      </c>
      <c r="D1376" s="84">
        <v>43490</v>
      </c>
      <c r="E1376" s="85" t="s">
        <v>2788</v>
      </c>
      <c r="F1376" s="85" t="s">
        <v>6</v>
      </c>
      <c r="G1376" s="85">
        <v>945611</v>
      </c>
      <c r="H1376" s="89"/>
      <c r="I1376" s="285" t="s">
        <v>4448</v>
      </c>
      <c r="J1376" s="89"/>
      <c r="K1376" s="89"/>
      <c r="L1376" s="89"/>
      <c r="M1376" s="89"/>
      <c r="N1376" s="286">
        <v>0</v>
      </c>
      <c r="O1376" s="286">
        <v>550038.48</v>
      </c>
      <c r="P1376" s="89" t="s">
        <v>674</v>
      </c>
    </row>
    <row r="1377" spans="1:16" ht="51">
      <c r="A1377" s="283">
        <v>513</v>
      </c>
      <c r="B1377" s="89"/>
      <c r="C1377" s="284" t="s">
        <v>173</v>
      </c>
      <c r="D1377" s="84">
        <v>43490</v>
      </c>
      <c r="E1377" s="85" t="s">
        <v>2789</v>
      </c>
      <c r="F1377" s="85" t="s">
        <v>11</v>
      </c>
      <c r="G1377" s="85">
        <v>945623</v>
      </c>
      <c r="H1377" s="89"/>
      <c r="I1377" s="285" t="s">
        <v>4449</v>
      </c>
      <c r="J1377" s="89"/>
      <c r="K1377" s="89"/>
      <c r="L1377" s="89"/>
      <c r="M1377" s="89"/>
      <c r="N1377" s="286">
        <v>50</v>
      </c>
      <c r="O1377" s="286">
        <v>0</v>
      </c>
      <c r="P1377" s="89" t="s">
        <v>674</v>
      </c>
    </row>
    <row r="1378" spans="1:16" ht="51">
      <c r="A1378" s="283">
        <v>20</v>
      </c>
      <c r="B1378" s="89"/>
      <c r="C1378" s="284" t="s">
        <v>46</v>
      </c>
      <c r="D1378" s="84">
        <v>43493</v>
      </c>
      <c r="E1378" s="85" t="s">
        <v>2790</v>
      </c>
      <c r="F1378" s="85" t="s">
        <v>3</v>
      </c>
      <c r="G1378" s="85">
        <v>1706904</v>
      </c>
      <c r="H1378" s="89"/>
      <c r="I1378" s="285" t="s">
        <v>4450</v>
      </c>
      <c r="J1378" s="89"/>
      <c r="K1378" s="89"/>
      <c r="L1378" s="89"/>
      <c r="M1378" s="89"/>
      <c r="N1378" s="286">
        <v>0</v>
      </c>
      <c r="O1378" s="286">
        <v>18.900000000000002</v>
      </c>
      <c r="P1378" s="89" t="s">
        <v>674</v>
      </c>
    </row>
    <row r="1379" spans="1:16" ht="51">
      <c r="A1379" s="283">
        <v>20</v>
      </c>
      <c r="B1379" s="89"/>
      <c r="C1379" s="284" t="s">
        <v>46</v>
      </c>
      <c r="D1379" s="84">
        <v>43493</v>
      </c>
      <c r="E1379" s="85" t="s">
        <v>2791</v>
      </c>
      <c r="F1379" s="85" t="s">
        <v>3</v>
      </c>
      <c r="G1379" s="85">
        <v>1706903</v>
      </c>
      <c r="H1379" s="89"/>
      <c r="I1379" s="285" t="s">
        <v>4450</v>
      </c>
      <c r="J1379" s="89"/>
      <c r="K1379" s="89"/>
      <c r="L1379" s="89"/>
      <c r="M1379" s="89"/>
      <c r="N1379" s="286">
        <v>0</v>
      </c>
      <c r="O1379" s="286">
        <v>346.90000000000003</v>
      </c>
      <c r="P1379" s="89" t="s">
        <v>674</v>
      </c>
    </row>
    <row r="1380" spans="1:16" ht="51">
      <c r="A1380" s="283">
        <v>20</v>
      </c>
      <c r="B1380" s="89"/>
      <c r="C1380" s="284" t="s">
        <v>46</v>
      </c>
      <c r="D1380" s="84">
        <v>43493</v>
      </c>
      <c r="E1380" s="85" t="s">
        <v>2792</v>
      </c>
      <c r="F1380" s="85" t="s">
        <v>3</v>
      </c>
      <c r="G1380" s="85">
        <v>1706902</v>
      </c>
      <c r="H1380" s="89"/>
      <c r="I1380" s="285" t="s">
        <v>4451</v>
      </c>
      <c r="J1380" s="89"/>
      <c r="K1380" s="89"/>
      <c r="L1380" s="89"/>
      <c r="M1380" s="89"/>
      <c r="N1380" s="286">
        <v>0</v>
      </c>
      <c r="O1380" s="286">
        <v>2200.2000000000003</v>
      </c>
      <c r="P1380" s="89" t="s">
        <v>674</v>
      </c>
    </row>
    <row r="1381" spans="1:16" ht="51">
      <c r="A1381" s="283">
        <v>20</v>
      </c>
      <c r="B1381" s="89"/>
      <c r="C1381" s="284" t="s">
        <v>46</v>
      </c>
      <c r="D1381" s="84">
        <v>43493</v>
      </c>
      <c r="E1381" s="85" t="s">
        <v>2793</v>
      </c>
      <c r="F1381" s="85" t="s">
        <v>3</v>
      </c>
      <c r="G1381" s="85">
        <v>1706901</v>
      </c>
      <c r="H1381" s="89"/>
      <c r="I1381" s="285" t="s">
        <v>4452</v>
      </c>
      <c r="J1381" s="89"/>
      <c r="K1381" s="89"/>
      <c r="L1381" s="89"/>
      <c r="M1381" s="89"/>
      <c r="N1381" s="286">
        <v>0</v>
      </c>
      <c r="O1381" s="286">
        <v>247.9</v>
      </c>
      <c r="P1381" s="89" t="s">
        <v>674</v>
      </c>
    </row>
    <row r="1382" spans="1:16" ht="63.75">
      <c r="A1382" s="283">
        <v>223</v>
      </c>
      <c r="B1382" s="89"/>
      <c r="C1382" s="284" t="s">
        <v>106</v>
      </c>
      <c r="D1382" s="84">
        <v>43493</v>
      </c>
      <c r="E1382" s="85" t="s">
        <v>2794</v>
      </c>
      <c r="F1382" s="85" t="s">
        <v>3</v>
      </c>
      <c r="G1382" s="85">
        <v>1706900</v>
      </c>
      <c r="H1382" s="89"/>
      <c r="I1382" s="285" t="s">
        <v>4453</v>
      </c>
      <c r="J1382" s="89"/>
      <c r="K1382" s="89"/>
      <c r="L1382" s="89"/>
      <c r="M1382" s="89"/>
      <c r="N1382" s="286">
        <v>0</v>
      </c>
      <c r="O1382" s="286">
        <v>742</v>
      </c>
      <c r="P1382" s="89" t="s">
        <v>674</v>
      </c>
    </row>
    <row r="1383" spans="1:16" ht="51">
      <c r="A1383" s="283">
        <v>41</v>
      </c>
      <c r="B1383" s="89"/>
      <c r="C1383" s="284" t="s">
        <v>49</v>
      </c>
      <c r="D1383" s="84">
        <v>43493</v>
      </c>
      <c r="E1383" s="85" t="s">
        <v>2795</v>
      </c>
      <c r="F1383" s="85" t="s">
        <v>3</v>
      </c>
      <c r="G1383" s="85">
        <v>1706898</v>
      </c>
      <c r="H1383" s="89"/>
      <c r="I1383" s="285" t="s">
        <v>4454</v>
      </c>
      <c r="J1383" s="89"/>
      <c r="K1383" s="89"/>
      <c r="L1383" s="89"/>
      <c r="M1383" s="89"/>
      <c r="N1383" s="286">
        <v>0</v>
      </c>
      <c r="O1383" s="286">
        <v>46</v>
      </c>
      <c r="P1383" s="89" t="s">
        <v>674</v>
      </c>
    </row>
    <row r="1384" spans="1:16" ht="51">
      <c r="A1384" s="283">
        <v>41</v>
      </c>
      <c r="B1384" s="89"/>
      <c r="C1384" s="284" t="s">
        <v>49</v>
      </c>
      <c r="D1384" s="84">
        <v>43493</v>
      </c>
      <c r="E1384" s="85" t="s">
        <v>2796</v>
      </c>
      <c r="F1384" s="85" t="s">
        <v>3</v>
      </c>
      <c r="G1384" s="85">
        <v>1706896</v>
      </c>
      <c r="H1384" s="89"/>
      <c r="I1384" s="285" t="s">
        <v>4455</v>
      </c>
      <c r="J1384" s="89"/>
      <c r="K1384" s="89"/>
      <c r="L1384" s="89"/>
      <c r="M1384" s="89"/>
      <c r="N1384" s="286">
        <v>0</v>
      </c>
      <c r="O1384" s="286">
        <v>70</v>
      </c>
      <c r="P1384" s="89" t="s">
        <v>674</v>
      </c>
    </row>
    <row r="1385" spans="1:16" ht="51">
      <c r="A1385" s="283">
        <v>20</v>
      </c>
      <c r="B1385" s="89"/>
      <c r="C1385" s="284" t="s">
        <v>46</v>
      </c>
      <c r="D1385" s="84">
        <v>43493</v>
      </c>
      <c r="E1385" s="85" t="s">
        <v>2797</v>
      </c>
      <c r="F1385" s="85" t="s">
        <v>3</v>
      </c>
      <c r="G1385" s="85">
        <v>1706890</v>
      </c>
      <c r="H1385" s="89"/>
      <c r="I1385" s="285" t="s">
        <v>4456</v>
      </c>
      <c r="J1385" s="89"/>
      <c r="K1385" s="89"/>
      <c r="L1385" s="89"/>
      <c r="M1385" s="89"/>
      <c r="N1385" s="286">
        <v>0</v>
      </c>
      <c r="O1385" s="286">
        <v>1384.4</v>
      </c>
      <c r="P1385" s="89" t="s">
        <v>674</v>
      </c>
    </row>
    <row r="1386" spans="1:16" ht="51">
      <c r="A1386" s="283">
        <v>20</v>
      </c>
      <c r="B1386" s="89"/>
      <c r="C1386" s="284" t="s">
        <v>46</v>
      </c>
      <c r="D1386" s="84">
        <v>43493</v>
      </c>
      <c r="E1386" s="85" t="s">
        <v>2798</v>
      </c>
      <c r="F1386" s="85" t="s">
        <v>3</v>
      </c>
      <c r="G1386" s="85">
        <v>1706889</v>
      </c>
      <c r="H1386" s="89"/>
      <c r="I1386" s="285" t="s">
        <v>4457</v>
      </c>
      <c r="J1386" s="89"/>
      <c r="K1386" s="89"/>
      <c r="L1386" s="89"/>
      <c r="M1386" s="89"/>
      <c r="N1386" s="286">
        <v>0</v>
      </c>
      <c r="O1386" s="286">
        <v>73.400000000000006</v>
      </c>
      <c r="P1386" s="89" t="s">
        <v>674</v>
      </c>
    </row>
    <row r="1387" spans="1:16" ht="51">
      <c r="A1387" s="283">
        <v>16</v>
      </c>
      <c r="B1387" s="89"/>
      <c r="C1387" s="284" t="s">
        <v>45</v>
      </c>
      <c r="D1387" s="84">
        <v>43493</v>
      </c>
      <c r="E1387" s="85" t="s">
        <v>2799</v>
      </c>
      <c r="F1387" s="85" t="s">
        <v>3</v>
      </c>
      <c r="G1387" s="85">
        <v>1706841</v>
      </c>
      <c r="H1387" s="89"/>
      <c r="I1387" s="285" t="s">
        <v>4458</v>
      </c>
      <c r="J1387" s="89"/>
      <c r="K1387" s="89"/>
      <c r="L1387" s="89"/>
      <c r="M1387" s="89"/>
      <c r="N1387" s="286">
        <v>0</v>
      </c>
      <c r="O1387" s="286">
        <v>1</v>
      </c>
      <c r="P1387" s="89" t="s">
        <v>674</v>
      </c>
    </row>
    <row r="1388" spans="1:16" ht="51">
      <c r="A1388" s="283" t="s">
        <v>567</v>
      </c>
      <c r="B1388" s="89"/>
      <c r="C1388" s="284" t="s">
        <v>617</v>
      </c>
      <c r="D1388" s="84">
        <v>43493</v>
      </c>
      <c r="E1388" s="85" t="s">
        <v>2800</v>
      </c>
      <c r="F1388" s="85" t="s">
        <v>3</v>
      </c>
      <c r="G1388" s="85">
        <v>1706827</v>
      </c>
      <c r="H1388" s="89"/>
      <c r="I1388" s="285" t="s">
        <v>4459</v>
      </c>
      <c r="J1388" s="89"/>
      <c r="K1388" s="89"/>
      <c r="L1388" s="89"/>
      <c r="M1388" s="89"/>
      <c r="N1388" s="286">
        <v>0</v>
      </c>
      <c r="O1388" s="286">
        <v>1283.3800000000001</v>
      </c>
      <c r="P1388" s="89" t="s">
        <v>674</v>
      </c>
    </row>
    <row r="1389" spans="1:16" ht="51">
      <c r="A1389" s="283" t="s">
        <v>567</v>
      </c>
      <c r="B1389" s="89"/>
      <c r="C1389" s="284" t="s">
        <v>617</v>
      </c>
      <c r="D1389" s="84">
        <v>43493</v>
      </c>
      <c r="E1389" s="85" t="s">
        <v>2801</v>
      </c>
      <c r="F1389" s="85" t="s">
        <v>3</v>
      </c>
      <c r="G1389" s="85">
        <v>1706909</v>
      </c>
      <c r="H1389" s="89"/>
      <c r="I1389" s="285" t="s">
        <v>1448</v>
      </c>
      <c r="J1389" s="89"/>
      <c r="K1389" s="89"/>
      <c r="L1389" s="89"/>
      <c r="M1389" s="89"/>
      <c r="N1389" s="286">
        <v>0</v>
      </c>
      <c r="O1389" s="286">
        <v>389.34000000000003</v>
      </c>
      <c r="P1389" s="89" t="s">
        <v>674</v>
      </c>
    </row>
    <row r="1390" spans="1:16" ht="51">
      <c r="A1390" s="283">
        <v>25</v>
      </c>
      <c r="B1390" s="89"/>
      <c r="C1390" s="284" t="s">
        <v>47</v>
      </c>
      <c r="D1390" s="84">
        <v>43493</v>
      </c>
      <c r="E1390" s="85" t="s">
        <v>2802</v>
      </c>
      <c r="F1390" s="85" t="s">
        <v>3</v>
      </c>
      <c r="G1390" s="85">
        <v>1706929</v>
      </c>
      <c r="H1390" s="89"/>
      <c r="I1390" s="285" t="s">
        <v>4460</v>
      </c>
      <c r="J1390" s="89"/>
      <c r="K1390" s="89"/>
      <c r="L1390" s="89"/>
      <c r="M1390" s="89"/>
      <c r="N1390" s="286">
        <v>0</v>
      </c>
      <c r="O1390" s="286">
        <v>242.07</v>
      </c>
      <c r="P1390" s="89" t="s">
        <v>674</v>
      </c>
    </row>
    <row r="1391" spans="1:16" ht="51">
      <c r="A1391" s="283">
        <v>47</v>
      </c>
      <c r="B1391" s="89"/>
      <c r="C1391" s="284" t="s">
        <v>51</v>
      </c>
      <c r="D1391" s="84">
        <v>43493</v>
      </c>
      <c r="E1391" s="85" t="s">
        <v>2803</v>
      </c>
      <c r="F1391" s="85" t="s">
        <v>3</v>
      </c>
      <c r="G1391" s="85">
        <v>1706933</v>
      </c>
      <c r="H1391" s="89"/>
      <c r="I1391" s="285" t="s">
        <v>1449</v>
      </c>
      <c r="J1391" s="89"/>
      <c r="K1391" s="89"/>
      <c r="L1391" s="89"/>
      <c r="M1391" s="89"/>
      <c r="N1391" s="286">
        <v>0</v>
      </c>
      <c r="O1391" s="286">
        <v>30</v>
      </c>
      <c r="P1391" s="89" t="s">
        <v>674</v>
      </c>
    </row>
    <row r="1392" spans="1:16" ht="51">
      <c r="A1392" s="283">
        <v>46</v>
      </c>
      <c r="B1392" s="89"/>
      <c r="C1392" s="284" t="s">
        <v>50</v>
      </c>
      <c r="D1392" s="84">
        <v>43493</v>
      </c>
      <c r="E1392" s="85" t="s">
        <v>2804</v>
      </c>
      <c r="F1392" s="85" t="s">
        <v>3</v>
      </c>
      <c r="G1392" s="85">
        <v>1706950</v>
      </c>
      <c r="H1392" s="89"/>
      <c r="I1392" s="285" t="s">
        <v>4461</v>
      </c>
      <c r="J1392" s="89"/>
      <c r="K1392" s="89"/>
      <c r="L1392" s="89"/>
      <c r="M1392" s="89"/>
      <c r="N1392" s="286">
        <v>0</v>
      </c>
      <c r="O1392" s="286">
        <v>1120</v>
      </c>
      <c r="P1392" s="89" t="s">
        <v>674</v>
      </c>
    </row>
    <row r="1393" spans="1:16" ht="51">
      <c r="A1393" s="283">
        <v>16</v>
      </c>
      <c r="B1393" s="89"/>
      <c r="C1393" s="284" t="s">
        <v>45</v>
      </c>
      <c r="D1393" s="84">
        <v>43493</v>
      </c>
      <c r="E1393" s="85" t="s">
        <v>2805</v>
      </c>
      <c r="F1393" s="85" t="s">
        <v>3</v>
      </c>
      <c r="G1393" s="85">
        <v>1706963</v>
      </c>
      <c r="H1393" s="89"/>
      <c r="I1393" s="285" t="s">
        <v>4462</v>
      </c>
      <c r="J1393" s="89"/>
      <c r="K1393" s="89"/>
      <c r="L1393" s="89"/>
      <c r="M1393" s="89"/>
      <c r="N1393" s="286">
        <v>0</v>
      </c>
      <c r="O1393" s="286">
        <v>21725.439999999999</v>
      </c>
      <c r="P1393" s="89" t="s">
        <v>674</v>
      </c>
    </row>
    <row r="1394" spans="1:16" ht="38.25">
      <c r="A1394" s="283">
        <v>590</v>
      </c>
      <c r="B1394" s="89"/>
      <c r="C1394" s="284" t="s">
        <v>613</v>
      </c>
      <c r="D1394" s="84">
        <v>43493</v>
      </c>
      <c r="E1394" s="85" t="s">
        <v>2806</v>
      </c>
      <c r="F1394" s="85" t="s">
        <v>3</v>
      </c>
      <c r="G1394" s="85">
        <v>1706967</v>
      </c>
      <c r="H1394" s="89"/>
      <c r="I1394" s="285" t="s">
        <v>4463</v>
      </c>
      <c r="J1394" s="89"/>
      <c r="K1394" s="89"/>
      <c r="L1394" s="89"/>
      <c r="M1394" s="89"/>
      <c r="N1394" s="286">
        <v>0</v>
      </c>
      <c r="O1394" s="286">
        <v>9</v>
      </c>
      <c r="P1394" s="89" t="s">
        <v>674</v>
      </c>
    </row>
    <row r="1395" spans="1:16" ht="38.25">
      <c r="A1395" s="283">
        <v>526</v>
      </c>
      <c r="B1395" s="89"/>
      <c r="C1395" s="284" t="s">
        <v>612</v>
      </c>
      <c r="D1395" s="84">
        <v>43493</v>
      </c>
      <c r="E1395" s="85" t="s">
        <v>2807</v>
      </c>
      <c r="F1395" s="85" t="s">
        <v>3</v>
      </c>
      <c r="G1395" s="85">
        <v>1706970</v>
      </c>
      <c r="H1395" s="89"/>
      <c r="I1395" s="285" t="s">
        <v>4464</v>
      </c>
      <c r="J1395" s="89"/>
      <c r="K1395" s="89"/>
      <c r="L1395" s="89"/>
      <c r="M1395" s="89"/>
      <c r="N1395" s="286">
        <v>0</v>
      </c>
      <c r="O1395" s="286">
        <v>55</v>
      </c>
      <c r="P1395" s="89" t="s">
        <v>674</v>
      </c>
    </row>
    <row r="1396" spans="1:16" ht="51">
      <c r="A1396" s="283" t="s">
        <v>567</v>
      </c>
      <c r="B1396" s="89"/>
      <c r="C1396" s="284" t="s">
        <v>617</v>
      </c>
      <c r="D1396" s="84">
        <v>43493</v>
      </c>
      <c r="E1396" s="85" t="s">
        <v>2808</v>
      </c>
      <c r="F1396" s="85" t="s">
        <v>3</v>
      </c>
      <c r="G1396" s="85">
        <v>1707002</v>
      </c>
      <c r="H1396" s="89"/>
      <c r="I1396" s="285" t="s">
        <v>4465</v>
      </c>
      <c r="J1396" s="89"/>
      <c r="K1396" s="89"/>
      <c r="L1396" s="89"/>
      <c r="M1396" s="89"/>
      <c r="N1396" s="286">
        <v>0</v>
      </c>
      <c r="O1396" s="286">
        <v>1338.44</v>
      </c>
      <c r="P1396" s="89" t="s">
        <v>674</v>
      </c>
    </row>
    <row r="1397" spans="1:16" ht="63.75">
      <c r="A1397" s="283">
        <v>16</v>
      </c>
      <c r="B1397" s="89"/>
      <c r="C1397" s="284" t="s">
        <v>45</v>
      </c>
      <c r="D1397" s="84">
        <v>43493</v>
      </c>
      <c r="E1397" s="85" t="s">
        <v>2809</v>
      </c>
      <c r="F1397" s="85" t="s">
        <v>3</v>
      </c>
      <c r="G1397" s="85">
        <v>1707047</v>
      </c>
      <c r="H1397" s="89"/>
      <c r="I1397" s="285" t="s">
        <v>4466</v>
      </c>
      <c r="J1397" s="89"/>
      <c r="K1397" s="89"/>
      <c r="L1397" s="89"/>
      <c r="M1397" s="89"/>
      <c r="N1397" s="286">
        <v>0</v>
      </c>
      <c r="O1397" s="286">
        <v>1575</v>
      </c>
      <c r="P1397" s="89" t="s">
        <v>674</v>
      </c>
    </row>
    <row r="1398" spans="1:16" ht="63.75">
      <c r="A1398" s="283">
        <v>35</v>
      </c>
      <c r="B1398" s="89"/>
      <c r="C1398" s="284" t="s">
        <v>48</v>
      </c>
      <c r="D1398" s="84">
        <v>43493</v>
      </c>
      <c r="E1398" s="85" t="s">
        <v>2810</v>
      </c>
      <c r="F1398" s="85" t="s">
        <v>3</v>
      </c>
      <c r="G1398" s="85">
        <v>1706748</v>
      </c>
      <c r="H1398" s="89"/>
      <c r="I1398" s="285" t="s">
        <v>4467</v>
      </c>
      <c r="J1398" s="89"/>
      <c r="K1398" s="89"/>
      <c r="L1398" s="89"/>
      <c r="M1398" s="89"/>
      <c r="N1398" s="286">
        <v>0</v>
      </c>
      <c r="O1398" s="286">
        <v>3500</v>
      </c>
      <c r="P1398" s="89" t="s">
        <v>674</v>
      </c>
    </row>
    <row r="1399" spans="1:16" ht="63.75">
      <c r="A1399" s="283">
        <v>35</v>
      </c>
      <c r="B1399" s="89"/>
      <c r="C1399" s="284" t="s">
        <v>48</v>
      </c>
      <c r="D1399" s="84">
        <v>43493</v>
      </c>
      <c r="E1399" s="85" t="s">
        <v>2811</v>
      </c>
      <c r="F1399" s="85" t="s">
        <v>3</v>
      </c>
      <c r="G1399" s="85">
        <v>1706749</v>
      </c>
      <c r="H1399" s="89"/>
      <c r="I1399" s="285" t="s">
        <v>4468</v>
      </c>
      <c r="J1399" s="89"/>
      <c r="K1399" s="89"/>
      <c r="L1399" s="89"/>
      <c r="M1399" s="89"/>
      <c r="N1399" s="286">
        <v>0</v>
      </c>
      <c r="O1399" s="286">
        <v>160</v>
      </c>
      <c r="P1399" s="89" t="s">
        <v>674</v>
      </c>
    </row>
    <row r="1400" spans="1:16" ht="51">
      <c r="A1400" s="283">
        <v>35</v>
      </c>
      <c r="B1400" s="89"/>
      <c r="C1400" s="284" t="s">
        <v>48</v>
      </c>
      <c r="D1400" s="84">
        <v>43493</v>
      </c>
      <c r="E1400" s="85" t="s">
        <v>2812</v>
      </c>
      <c r="F1400" s="85" t="s">
        <v>3</v>
      </c>
      <c r="G1400" s="85">
        <v>1706752</v>
      </c>
      <c r="H1400" s="89"/>
      <c r="I1400" s="285" t="s">
        <v>4469</v>
      </c>
      <c r="J1400" s="89"/>
      <c r="K1400" s="89"/>
      <c r="L1400" s="89"/>
      <c r="M1400" s="89"/>
      <c r="N1400" s="286">
        <v>0</v>
      </c>
      <c r="O1400" s="286">
        <v>4445</v>
      </c>
      <c r="P1400" s="89" t="s">
        <v>674</v>
      </c>
    </row>
    <row r="1401" spans="1:16" ht="63.75">
      <c r="A1401" s="283">
        <v>35</v>
      </c>
      <c r="B1401" s="89"/>
      <c r="C1401" s="284" t="s">
        <v>48</v>
      </c>
      <c r="D1401" s="84">
        <v>43493</v>
      </c>
      <c r="E1401" s="85" t="s">
        <v>2813</v>
      </c>
      <c r="F1401" s="85" t="s">
        <v>3</v>
      </c>
      <c r="G1401" s="85">
        <v>1706754</v>
      </c>
      <c r="H1401" s="89"/>
      <c r="I1401" s="285" t="s">
        <v>4470</v>
      </c>
      <c r="J1401" s="89"/>
      <c r="K1401" s="89"/>
      <c r="L1401" s="89"/>
      <c r="M1401" s="89"/>
      <c r="N1401" s="286">
        <v>0</v>
      </c>
      <c r="O1401" s="286">
        <v>3132</v>
      </c>
      <c r="P1401" s="89" t="s">
        <v>674</v>
      </c>
    </row>
    <row r="1402" spans="1:16" ht="63.75">
      <c r="A1402" s="283">
        <v>35</v>
      </c>
      <c r="B1402" s="89"/>
      <c r="C1402" s="284" t="s">
        <v>48</v>
      </c>
      <c r="D1402" s="84">
        <v>43493</v>
      </c>
      <c r="E1402" s="85" t="s">
        <v>2814</v>
      </c>
      <c r="F1402" s="85" t="s">
        <v>3</v>
      </c>
      <c r="G1402" s="85">
        <v>1706755</v>
      </c>
      <c r="H1402" s="89"/>
      <c r="I1402" s="285" t="s">
        <v>4471</v>
      </c>
      <c r="J1402" s="89"/>
      <c r="K1402" s="89"/>
      <c r="L1402" s="89"/>
      <c r="M1402" s="89"/>
      <c r="N1402" s="286">
        <v>0</v>
      </c>
      <c r="O1402" s="286">
        <v>515</v>
      </c>
      <c r="P1402" s="89" t="s">
        <v>674</v>
      </c>
    </row>
    <row r="1403" spans="1:16" ht="51">
      <c r="A1403" s="283">
        <v>35</v>
      </c>
      <c r="B1403" s="89"/>
      <c r="C1403" s="284" t="s">
        <v>48</v>
      </c>
      <c r="D1403" s="84">
        <v>43493</v>
      </c>
      <c r="E1403" s="85" t="s">
        <v>2815</v>
      </c>
      <c r="F1403" s="85" t="s">
        <v>3</v>
      </c>
      <c r="G1403" s="85">
        <v>1706757</v>
      </c>
      <c r="H1403" s="89"/>
      <c r="I1403" s="285" t="s">
        <v>4472</v>
      </c>
      <c r="J1403" s="89"/>
      <c r="K1403" s="89"/>
      <c r="L1403" s="89"/>
      <c r="M1403" s="89"/>
      <c r="N1403" s="286">
        <v>0</v>
      </c>
      <c r="O1403" s="286">
        <v>47390</v>
      </c>
      <c r="P1403" s="89" t="s">
        <v>674</v>
      </c>
    </row>
    <row r="1404" spans="1:16" ht="63.75">
      <c r="A1404" s="283">
        <v>35</v>
      </c>
      <c r="B1404" s="89"/>
      <c r="C1404" s="284" t="s">
        <v>48</v>
      </c>
      <c r="D1404" s="84">
        <v>43493</v>
      </c>
      <c r="E1404" s="85" t="s">
        <v>2816</v>
      </c>
      <c r="F1404" s="85" t="s">
        <v>3</v>
      </c>
      <c r="G1404" s="85">
        <v>1706759</v>
      </c>
      <c r="H1404" s="89"/>
      <c r="I1404" s="285" t="s">
        <v>4473</v>
      </c>
      <c r="J1404" s="89"/>
      <c r="K1404" s="89"/>
      <c r="L1404" s="89"/>
      <c r="M1404" s="89"/>
      <c r="N1404" s="286">
        <v>0</v>
      </c>
      <c r="O1404" s="286">
        <v>25</v>
      </c>
      <c r="P1404" s="89" t="s">
        <v>674</v>
      </c>
    </row>
    <row r="1405" spans="1:16" ht="51">
      <c r="A1405" s="283">
        <v>514</v>
      </c>
      <c r="B1405" s="89"/>
      <c r="C1405" s="284" t="s">
        <v>174</v>
      </c>
      <c r="D1405" s="84">
        <v>43493</v>
      </c>
      <c r="E1405" s="85" t="s">
        <v>2817</v>
      </c>
      <c r="F1405" s="85" t="s">
        <v>3</v>
      </c>
      <c r="G1405" s="85">
        <v>1706769</v>
      </c>
      <c r="H1405" s="89"/>
      <c r="I1405" s="285" t="s">
        <v>4474</v>
      </c>
      <c r="J1405" s="89"/>
      <c r="K1405" s="89"/>
      <c r="L1405" s="89"/>
      <c r="M1405" s="89"/>
      <c r="N1405" s="286">
        <v>0</v>
      </c>
      <c r="O1405" s="286">
        <v>3000000</v>
      </c>
      <c r="P1405" s="89" t="s">
        <v>674</v>
      </c>
    </row>
    <row r="1406" spans="1:16" ht="51">
      <c r="A1406" s="283" t="s">
        <v>567</v>
      </c>
      <c r="B1406" s="89"/>
      <c r="C1406" s="284" t="s">
        <v>617</v>
      </c>
      <c r="D1406" s="84">
        <v>43493</v>
      </c>
      <c r="E1406" s="85" t="s">
        <v>2818</v>
      </c>
      <c r="F1406" s="85" t="s">
        <v>3</v>
      </c>
      <c r="G1406" s="85">
        <v>1706809</v>
      </c>
      <c r="H1406" s="89"/>
      <c r="I1406" s="285" t="s">
        <v>4475</v>
      </c>
      <c r="J1406" s="89"/>
      <c r="K1406" s="89"/>
      <c r="L1406" s="89"/>
      <c r="M1406" s="89"/>
      <c r="N1406" s="286">
        <v>0</v>
      </c>
      <c r="O1406" s="286">
        <v>500</v>
      </c>
      <c r="P1406" s="89" t="s">
        <v>674</v>
      </c>
    </row>
    <row r="1407" spans="1:16" ht="51">
      <c r="A1407" s="283">
        <v>78</v>
      </c>
      <c r="B1407" s="89"/>
      <c r="C1407" s="284" t="s">
        <v>678</v>
      </c>
      <c r="D1407" s="84">
        <v>43493</v>
      </c>
      <c r="E1407" s="85" t="s">
        <v>2819</v>
      </c>
      <c r="F1407" s="85" t="s">
        <v>3</v>
      </c>
      <c r="G1407" s="85">
        <v>1706810</v>
      </c>
      <c r="H1407" s="89"/>
      <c r="I1407" s="285" t="s">
        <v>4476</v>
      </c>
      <c r="J1407" s="89"/>
      <c r="K1407" s="89"/>
      <c r="L1407" s="89"/>
      <c r="M1407" s="89"/>
      <c r="N1407" s="286">
        <v>0</v>
      </c>
      <c r="O1407" s="286">
        <v>28014</v>
      </c>
      <c r="P1407" s="89" t="s">
        <v>674</v>
      </c>
    </row>
    <row r="1408" spans="1:16" ht="51">
      <c r="A1408" s="283">
        <v>78</v>
      </c>
      <c r="B1408" s="89"/>
      <c r="C1408" s="284" t="s">
        <v>678</v>
      </c>
      <c r="D1408" s="84">
        <v>43493</v>
      </c>
      <c r="E1408" s="85" t="s">
        <v>2820</v>
      </c>
      <c r="F1408" s="85" t="s">
        <v>3</v>
      </c>
      <c r="G1408" s="85">
        <v>1706812</v>
      </c>
      <c r="H1408" s="89"/>
      <c r="I1408" s="285" t="s">
        <v>4477</v>
      </c>
      <c r="J1408" s="89"/>
      <c r="K1408" s="89"/>
      <c r="L1408" s="89"/>
      <c r="M1408" s="89"/>
      <c r="N1408" s="286">
        <v>0</v>
      </c>
      <c r="O1408" s="286">
        <v>9190.0400000000009</v>
      </c>
      <c r="P1408" s="89" t="s">
        <v>674</v>
      </c>
    </row>
    <row r="1409" spans="1:16" ht="51">
      <c r="A1409" s="283">
        <v>660</v>
      </c>
      <c r="B1409" s="89"/>
      <c r="C1409" s="284" t="s">
        <v>190</v>
      </c>
      <c r="D1409" s="84">
        <v>43493</v>
      </c>
      <c r="E1409" s="85" t="s">
        <v>2821</v>
      </c>
      <c r="F1409" s="85" t="s">
        <v>3</v>
      </c>
      <c r="G1409" s="85">
        <v>1706835</v>
      </c>
      <c r="H1409" s="89"/>
      <c r="I1409" s="285" t="s">
        <v>4478</v>
      </c>
      <c r="J1409" s="89"/>
      <c r="K1409" s="89"/>
      <c r="L1409" s="89"/>
      <c r="M1409" s="89"/>
      <c r="N1409" s="286">
        <v>0</v>
      </c>
      <c r="O1409" s="286">
        <v>194</v>
      </c>
      <c r="P1409" s="89" t="s">
        <v>674</v>
      </c>
    </row>
    <row r="1410" spans="1:16" ht="63.75">
      <c r="A1410" s="283">
        <v>660</v>
      </c>
      <c r="B1410" s="89"/>
      <c r="C1410" s="284" t="s">
        <v>190</v>
      </c>
      <c r="D1410" s="84">
        <v>43493</v>
      </c>
      <c r="E1410" s="85" t="s">
        <v>2822</v>
      </c>
      <c r="F1410" s="85" t="s">
        <v>3</v>
      </c>
      <c r="G1410" s="85">
        <v>1706836</v>
      </c>
      <c r="H1410" s="89"/>
      <c r="I1410" s="285" t="s">
        <v>4479</v>
      </c>
      <c r="J1410" s="89"/>
      <c r="K1410" s="89"/>
      <c r="L1410" s="89"/>
      <c r="M1410" s="89"/>
      <c r="N1410" s="286">
        <v>0</v>
      </c>
      <c r="O1410" s="286">
        <v>782</v>
      </c>
      <c r="P1410" s="89" t="s">
        <v>674</v>
      </c>
    </row>
    <row r="1411" spans="1:16" ht="51">
      <c r="A1411" s="283">
        <v>155</v>
      </c>
      <c r="B1411" s="89"/>
      <c r="C1411" s="284" t="s">
        <v>87</v>
      </c>
      <c r="D1411" s="84">
        <v>43493</v>
      </c>
      <c r="E1411" s="85" t="s">
        <v>2823</v>
      </c>
      <c r="F1411" s="85" t="s">
        <v>3</v>
      </c>
      <c r="G1411" s="85">
        <v>1706789</v>
      </c>
      <c r="H1411" s="89"/>
      <c r="I1411" s="285" t="s">
        <v>4480</v>
      </c>
      <c r="J1411" s="89"/>
      <c r="K1411" s="89"/>
      <c r="L1411" s="89"/>
      <c r="M1411" s="89"/>
      <c r="N1411" s="286">
        <v>0</v>
      </c>
      <c r="O1411" s="286">
        <v>568</v>
      </c>
      <c r="P1411" s="89" t="s">
        <v>674</v>
      </c>
    </row>
    <row r="1412" spans="1:16" ht="51">
      <c r="A1412" s="283" t="s">
        <v>567</v>
      </c>
      <c r="B1412" s="89"/>
      <c r="C1412" s="284" t="s">
        <v>617</v>
      </c>
      <c r="D1412" s="84">
        <v>43493</v>
      </c>
      <c r="E1412" s="85" t="s">
        <v>2824</v>
      </c>
      <c r="F1412" s="85" t="s">
        <v>3</v>
      </c>
      <c r="G1412" s="85">
        <v>1706786</v>
      </c>
      <c r="H1412" s="89"/>
      <c r="I1412" s="285" t="s">
        <v>4481</v>
      </c>
      <c r="J1412" s="89"/>
      <c r="K1412" s="89"/>
      <c r="L1412" s="89"/>
      <c r="M1412" s="89"/>
      <c r="N1412" s="286">
        <v>0</v>
      </c>
      <c r="O1412" s="286">
        <v>1187</v>
      </c>
      <c r="P1412" s="89" t="s">
        <v>674</v>
      </c>
    </row>
    <row r="1413" spans="1:16" ht="63.75">
      <c r="A1413" s="283">
        <v>25</v>
      </c>
      <c r="B1413" s="89"/>
      <c r="C1413" s="284" t="s">
        <v>47</v>
      </c>
      <c r="D1413" s="84">
        <v>43493</v>
      </c>
      <c r="E1413" s="85" t="s">
        <v>2825</v>
      </c>
      <c r="F1413" s="85" t="s">
        <v>3</v>
      </c>
      <c r="G1413" s="85">
        <v>1706779</v>
      </c>
      <c r="H1413" s="89"/>
      <c r="I1413" s="285" t="s">
        <v>4482</v>
      </c>
      <c r="J1413" s="89"/>
      <c r="K1413" s="89"/>
      <c r="L1413" s="89"/>
      <c r="M1413" s="89"/>
      <c r="N1413" s="286">
        <v>0</v>
      </c>
      <c r="O1413" s="286">
        <v>174.39000000000001</v>
      </c>
      <c r="P1413" s="89" t="s">
        <v>674</v>
      </c>
    </row>
    <row r="1414" spans="1:16" ht="51">
      <c r="A1414" s="283">
        <v>47</v>
      </c>
      <c r="B1414" s="89"/>
      <c r="C1414" s="284" t="s">
        <v>51</v>
      </c>
      <c r="D1414" s="84">
        <v>43493</v>
      </c>
      <c r="E1414" s="85" t="s">
        <v>2826</v>
      </c>
      <c r="F1414" s="85" t="s">
        <v>3</v>
      </c>
      <c r="G1414" s="85">
        <v>1706776</v>
      </c>
      <c r="H1414" s="89"/>
      <c r="I1414" s="285" t="s">
        <v>4483</v>
      </c>
      <c r="J1414" s="89"/>
      <c r="K1414" s="89"/>
      <c r="L1414" s="89"/>
      <c r="M1414" s="89"/>
      <c r="N1414" s="286">
        <v>0</v>
      </c>
      <c r="O1414" s="286">
        <v>55</v>
      </c>
      <c r="P1414" s="89" t="s">
        <v>674</v>
      </c>
    </row>
    <row r="1415" spans="1:16" ht="51">
      <c r="A1415" s="283">
        <v>41</v>
      </c>
      <c r="B1415" s="89"/>
      <c r="C1415" s="284" t="s">
        <v>49</v>
      </c>
      <c r="D1415" s="84">
        <v>43493</v>
      </c>
      <c r="E1415" s="85" t="s">
        <v>2827</v>
      </c>
      <c r="F1415" s="85" t="s">
        <v>3</v>
      </c>
      <c r="G1415" s="85">
        <v>1706765</v>
      </c>
      <c r="H1415" s="89"/>
      <c r="I1415" s="285" t="s">
        <v>4484</v>
      </c>
      <c r="J1415" s="89"/>
      <c r="K1415" s="89"/>
      <c r="L1415" s="89"/>
      <c r="M1415" s="89"/>
      <c r="N1415" s="286">
        <v>0</v>
      </c>
      <c r="O1415" s="286">
        <v>155</v>
      </c>
      <c r="P1415" s="89" t="s">
        <v>674</v>
      </c>
    </row>
    <row r="1416" spans="1:16" ht="51">
      <c r="A1416" s="283">
        <v>20</v>
      </c>
      <c r="B1416" s="89"/>
      <c r="C1416" s="284" t="s">
        <v>46</v>
      </c>
      <c r="D1416" s="84">
        <v>43493</v>
      </c>
      <c r="E1416" s="85" t="s">
        <v>2828</v>
      </c>
      <c r="F1416" s="85" t="s">
        <v>3</v>
      </c>
      <c r="G1416" s="85">
        <v>1706758</v>
      </c>
      <c r="H1416" s="89"/>
      <c r="I1416" s="285" t="s">
        <v>4485</v>
      </c>
      <c r="J1416" s="89"/>
      <c r="K1416" s="89"/>
      <c r="L1416" s="89"/>
      <c r="M1416" s="89"/>
      <c r="N1416" s="286">
        <v>0</v>
      </c>
      <c r="O1416" s="286">
        <v>239.9</v>
      </c>
      <c r="P1416" s="89" t="s">
        <v>674</v>
      </c>
    </row>
    <row r="1417" spans="1:16" ht="51">
      <c r="A1417" s="283">
        <v>20</v>
      </c>
      <c r="B1417" s="89"/>
      <c r="C1417" s="284" t="s">
        <v>46</v>
      </c>
      <c r="D1417" s="84">
        <v>43493</v>
      </c>
      <c r="E1417" s="85" t="s">
        <v>2829</v>
      </c>
      <c r="F1417" s="85" t="s">
        <v>3</v>
      </c>
      <c r="G1417" s="85">
        <v>1706756</v>
      </c>
      <c r="H1417" s="89"/>
      <c r="I1417" s="285" t="s">
        <v>4486</v>
      </c>
      <c r="J1417" s="89"/>
      <c r="K1417" s="89"/>
      <c r="L1417" s="89"/>
      <c r="M1417" s="89"/>
      <c r="N1417" s="286">
        <v>0</v>
      </c>
      <c r="O1417" s="286">
        <v>54.5</v>
      </c>
      <c r="P1417" s="89" t="s">
        <v>674</v>
      </c>
    </row>
    <row r="1418" spans="1:16" ht="51">
      <c r="A1418" s="283">
        <v>287</v>
      </c>
      <c r="B1418" s="89"/>
      <c r="C1418" s="284" t="s">
        <v>128</v>
      </c>
      <c r="D1418" s="84">
        <v>43493</v>
      </c>
      <c r="E1418" s="85" t="s">
        <v>2830</v>
      </c>
      <c r="F1418" s="85" t="s">
        <v>3</v>
      </c>
      <c r="G1418" s="85">
        <v>1706847</v>
      </c>
      <c r="H1418" s="89"/>
      <c r="I1418" s="285" t="s">
        <v>4487</v>
      </c>
      <c r="J1418" s="89"/>
      <c r="K1418" s="89"/>
      <c r="L1418" s="89"/>
      <c r="M1418" s="89"/>
      <c r="N1418" s="286">
        <v>0</v>
      </c>
      <c r="O1418" s="286">
        <v>120.02</v>
      </c>
      <c r="P1418" s="89" t="s">
        <v>674</v>
      </c>
    </row>
    <row r="1419" spans="1:16" ht="51">
      <c r="A1419" s="283">
        <v>287</v>
      </c>
      <c r="B1419" s="89"/>
      <c r="C1419" s="284" t="s">
        <v>128</v>
      </c>
      <c r="D1419" s="84">
        <v>43493</v>
      </c>
      <c r="E1419" s="85" t="s">
        <v>2831</v>
      </c>
      <c r="F1419" s="85" t="s">
        <v>3</v>
      </c>
      <c r="G1419" s="85">
        <v>1706845</v>
      </c>
      <c r="H1419" s="89"/>
      <c r="I1419" s="285" t="s">
        <v>4488</v>
      </c>
      <c r="J1419" s="89"/>
      <c r="K1419" s="89"/>
      <c r="L1419" s="89"/>
      <c r="M1419" s="89"/>
      <c r="N1419" s="286">
        <v>0</v>
      </c>
      <c r="O1419" s="286">
        <v>186.20000000000002</v>
      </c>
      <c r="P1419" s="89" t="s">
        <v>674</v>
      </c>
    </row>
    <row r="1420" spans="1:16" ht="51">
      <c r="A1420" s="283">
        <v>283</v>
      </c>
      <c r="B1420" s="89"/>
      <c r="C1420" s="284" t="s">
        <v>127</v>
      </c>
      <c r="D1420" s="84">
        <v>43493</v>
      </c>
      <c r="E1420" s="85" t="s">
        <v>2832</v>
      </c>
      <c r="F1420" s="85" t="s">
        <v>3</v>
      </c>
      <c r="G1420" s="85">
        <v>1706844</v>
      </c>
      <c r="H1420" s="89"/>
      <c r="I1420" s="285" t="s">
        <v>4489</v>
      </c>
      <c r="J1420" s="89"/>
      <c r="K1420" s="89"/>
      <c r="L1420" s="89"/>
      <c r="M1420" s="89"/>
      <c r="N1420" s="286">
        <v>0</v>
      </c>
      <c r="O1420" s="286">
        <v>28</v>
      </c>
      <c r="P1420" s="89" t="s">
        <v>674</v>
      </c>
    </row>
    <row r="1421" spans="1:16" ht="51">
      <c r="A1421" s="283">
        <v>283</v>
      </c>
      <c r="B1421" s="89"/>
      <c r="C1421" s="284" t="s">
        <v>127</v>
      </c>
      <c r="D1421" s="84">
        <v>43493</v>
      </c>
      <c r="E1421" s="85" t="s">
        <v>2833</v>
      </c>
      <c r="F1421" s="85" t="s">
        <v>3</v>
      </c>
      <c r="G1421" s="85">
        <v>1706843</v>
      </c>
      <c r="H1421" s="89"/>
      <c r="I1421" s="285" t="s">
        <v>4490</v>
      </c>
      <c r="J1421" s="89"/>
      <c r="K1421" s="89"/>
      <c r="L1421" s="89"/>
      <c r="M1421" s="89"/>
      <c r="N1421" s="286">
        <v>0</v>
      </c>
      <c r="O1421" s="286">
        <v>2662.35</v>
      </c>
      <c r="P1421" s="89" t="s">
        <v>674</v>
      </c>
    </row>
    <row r="1422" spans="1:16" ht="63.75">
      <c r="A1422" s="283">
        <v>660</v>
      </c>
      <c r="B1422" s="89"/>
      <c r="C1422" s="284" t="s">
        <v>190</v>
      </c>
      <c r="D1422" s="84">
        <v>43493</v>
      </c>
      <c r="E1422" s="85" t="s">
        <v>2834</v>
      </c>
      <c r="F1422" s="85" t="s">
        <v>3</v>
      </c>
      <c r="G1422" s="85">
        <v>1706837</v>
      </c>
      <c r="H1422" s="89"/>
      <c r="I1422" s="285" t="s">
        <v>4491</v>
      </c>
      <c r="J1422" s="89"/>
      <c r="K1422" s="89"/>
      <c r="L1422" s="89"/>
      <c r="M1422" s="89"/>
      <c r="N1422" s="286">
        <v>0</v>
      </c>
      <c r="O1422" s="286">
        <v>742</v>
      </c>
      <c r="P1422" s="89" t="s">
        <v>674</v>
      </c>
    </row>
    <row r="1423" spans="1:16" ht="51">
      <c r="A1423" s="283" t="s">
        <v>561</v>
      </c>
      <c r="B1423" s="89"/>
      <c r="C1423" s="284" t="s">
        <v>771</v>
      </c>
      <c r="D1423" s="84">
        <v>43493</v>
      </c>
      <c r="E1423" s="85" t="s">
        <v>2835</v>
      </c>
      <c r="F1423" s="85" t="s">
        <v>675</v>
      </c>
      <c r="G1423" s="85">
        <v>182958</v>
      </c>
      <c r="H1423" s="89"/>
      <c r="I1423" s="285" t="s">
        <v>4492</v>
      </c>
      <c r="J1423" s="89"/>
      <c r="K1423" s="89"/>
      <c r="L1423" s="89"/>
      <c r="M1423" s="89"/>
      <c r="N1423" s="286">
        <v>0</v>
      </c>
      <c r="O1423" s="286">
        <v>31134</v>
      </c>
      <c r="P1423" s="89" t="s">
        <v>674</v>
      </c>
    </row>
    <row r="1424" spans="1:16" ht="63.75">
      <c r="A1424" s="283">
        <v>862</v>
      </c>
      <c r="B1424" s="89"/>
      <c r="C1424" s="284" t="s">
        <v>201</v>
      </c>
      <c r="D1424" s="84">
        <v>43493</v>
      </c>
      <c r="E1424" s="85" t="s">
        <v>2835</v>
      </c>
      <c r="F1424" s="85" t="s">
        <v>675</v>
      </c>
      <c r="G1424" s="85">
        <v>182957</v>
      </c>
      <c r="H1424" s="89"/>
      <c r="I1424" s="285" t="s">
        <v>4493</v>
      </c>
      <c r="J1424" s="89"/>
      <c r="K1424" s="89"/>
      <c r="L1424" s="89"/>
      <c r="M1424" s="89"/>
      <c r="N1424" s="286">
        <v>0</v>
      </c>
      <c r="O1424" s="286">
        <v>15518.73</v>
      </c>
      <c r="P1424" s="89" t="s">
        <v>674</v>
      </c>
    </row>
    <row r="1425" spans="1:16" ht="63.75">
      <c r="A1425" s="283">
        <v>862</v>
      </c>
      <c r="B1425" s="89"/>
      <c r="C1425" s="284" t="s">
        <v>201</v>
      </c>
      <c r="D1425" s="84">
        <v>43493</v>
      </c>
      <c r="E1425" s="85" t="s">
        <v>2835</v>
      </c>
      <c r="F1425" s="85" t="s">
        <v>675</v>
      </c>
      <c r="G1425" s="85">
        <v>182959</v>
      </c>
      <c r="H1425" s="89"/>
      <c r="I1425" s="285" t="s">
        <v>4493</v>
      </c>
      <c r="J1425" s="89"/>
      <c r="K1425" s="89"/>
      <c r="L1425" s="89"/>
      <c r="M1425" s="89"/>
      <c r="N1425" s="286">
        <v>0</v>
      </c>
      <c r="O1425" s="286">
        <v>62268</v>
      </c>
      <c r="P1425" s="89" t="s">
        <v>674</v>
      </c>
    </row>
    <row r="1426" spans="1:16" ht="63.75">
      <c r="A1426" s="283">
        <v>862</v>
      </c>
      <c r="B1426" s="89"/>
      <c r="C1426" s="284" t="s">
        <v>201</v>
      </c>
      <c r="D1426" s="84">
        <v>43493</v>
      </c>
      <c r="E1426" s="85" t="s">
        <v>2835</v>
      </c>
      <c r="F1426" s="85" t="s">
        <v>675</v>
      </c>
      <c r="G1426" s="85">
        <v>182955</v>
      </c>
      <c r="H1426" s="89"/>
      <c r="I1426" s="285" t="s">
        <v>4494</v>
      </c>
      <c r="J1426" s="89"/>
      <c r="K1426" s="89"/>
      <c r="L1426" s="89"/>
      <c r="M1426" s="89"/>
      <c r="N1426" s="286">
        <v>0</v>
      </c>
      <c r="O1426" s="286">
        <v>74261.460000000006</v>
      </c>
      <c r="P1426" s="89" t="s">
        <v>674</v>
      </c>
    </row>
    <row r="1427" spans="1:16" ht="63.75">
      <c r="A1427" s="283">
        <v>862</v>
      </c>
      <c r="B1427" s="89"/>
      <c r="C1427" s="284" t="s">
        <v>201</v>
      </c>
      <c r="D1427" s="84">
        <v>43493</v>
      </c>
      <c r="E1427" s="85" t="s">
        <v>2835</v>
      </c>
      <c r="F1427" s="85" t="s">
        <v>675</v>
      </c>
      <c r="G1427" s="85">
        <v>182953</v>
      </c>
      <c r="H1427" s="89"/>
      <c r="I1427" s="285" t="s">
        <v>4494</v>
      </c>
      <c r="J1427" s="89"/>
      <c r="K1427" s="89"/>
      <c r="L1427" s="89"/>
      <c r="M1427" s="89"/>
      <c r="N1427" s="286">
        <v>0</v>
      </c>
      <c r="O1427" s="286">
        <v>223569.23</v>
      </c>
      <c r="P1427" s="89" t="s">
        <v>674</v>
      </c>
    </row>
    <row r="1428" spans="1:16" ht="63.75">
      <c r="A1428" s="283" t="s">
        <v>561</v>
      </c>
      <c r="B1428" s="89"/>
      <c r="C1428" s="284" t="s">
        <v>771</v>
      </c>
      <c r="D1428" s="84">
        <v>43493</v>
      </c>
      <c r="E1428" s="85" t="s">
        <v>2835</v>
      </c>
      <c r="F1428" s="85" t="s">
        <v>675</v>
      </c>
      <c r="G1428" s="85">
        <v>182954</v>
      </c>
      <c r="H1428" s="89"/>
      <c r="I1428" s="285" t="s">
        <v>4495</v>
      </c>
      <c r="J1428" s="89"/>
      <c r="K1428" s="89"/>
      <c r="L1428" s="89"/>
      <c r="M1428" s="89"/>
      <c r="N1428" s="286">
        <v>0</v>
      </c>
      <c r="O1428" s="286">
        <v>647937.66</v>
      </c>
      <c r="P1428" s="89" t="s">
        <v>674</v>
      </c>
    </row>
    <row r="1429" spans="1:16" ht="51">
      <c r="A1429" s="283" t="s">
        <v>561</v>
      </c>
      <c r="B1429" s="89"/>
      <c r="C1429" s="284" t="s">
        <v>771</v>
      </c>
      <c r="D1429" s="84">
        <v>43493</v>
      </c>
      <c r="E1429" s="85" t="s">
        <v>2835</v>
      </c>
      <c r="F1429" s="85" t="s">
        <v>675</v>
      </c>
      <c r="G1429" s="85">
        <v>182956</v>
      </c>
      <c r="H1429" s="89"/>
      <c r="I1429" s="285" t="s">
        <v>4492</v>
      </c>
      <c r="J1429" s="89"/>
      <c r="K1429" s="89"/>
      <c r="L1429" s="89"/>
      <c r="M1429" s="89"/>
      <c r="N1429" s="286">
        <v>0</v>
      </c>
      <c r="O1429" s="286">
        <v>7759.37</v>
      </c>
      <c r="P1429" s="89" t="s">
        <v>674</v>
      </c>
    </row>
    <row r="1430" spans="1:16" ht="63.75">
      <c r="A1430" s="283">
        <v>513</v>
      </c>
      <c r="B1430" s="89"/>
      <c r="C1430" s="284" t="s">
        <v>173</v>
      </c>
      <c r="D1430" s="84">
        <v>43493</v>
      </c>
      <c r="E1430" s="85" t="s">
        <v>2836</v>
      </c>
      <c r="F1430" s="85" t="s">
        <v>15</v>
      </c>
      <c r="G1430" s="85">
        <v>948914</v>
      </c>
      <c r="H1430" s="89"/>
      <c r="I1430" s="285" t="s">
        <v>4496</v>
      </c>
      <c r="J1430" s="89"/>
      <c r="K1430" s="89"/>
      <c r="L1430" s="89"/>
      <c r="M1430" s="89"/>
      <c r="N1430" s="286">
        <v>50</v>
      </c>
      <c r="O1430" s="286">
        <v>0</v>
      </c>
      <c r="P1430" s="89" t="s">
        <v>674</v>
      </c>
    </row>
    <row r="1431" spans="1:16" ht="89.25">
      <c r="A1431" s="283">
        <v>378</v>
      </c>
      <c r="B1431" s="89"/>
      <c r="C1431" s="284" t="s">
        <v>643</v>
      </c>
      <c r="D1431" s="84">
        <v>43493</v>
      </c>
      <c r="E1431" s="85" t="s">
        <v>2837</v>
      </c>
      <c r="F1431" s="85" t="s">
        <v>15</v>
      </c>
      <c r="G1431" s="85">
        <v>7109</v>
      </c>
      <c r="H1431" s="89"/>
      <c r="I1431" s="285" t="s">
        <v>4497</v>
      </c>
      <c r="J1431" s="89"/>
      <c r="K1431" s="89"/>
      <c r="L1431" s="89"/>
      <c r="M1431" s="89"/>
      <c r="N1431" s="286">
        <v>319.12</v>
      </c>
      <c r="O1431" s="286">
        <v>0</v>
      </c>
      <c r="P1431" s="89" t="s">
        <v>674</v>
      </c>
    </row>
    <row r="1432" spans="1:16" ht="76.5">
      <c r="A1432" s="283">
        <v>513</v>
      </c>
      <c r="B1432" s="89"/>
      <c r="C1432" s="284" t="s">
        <v>173</v>
      </c>
      <c r="D1432" s="84">
        <v>43493</v>
      </c>
      <c r="E1432" s="85" t="s">
        <v>2838</v>
      </c>
      <c r="F1432" s="85" t="s">
        <v>15</v>
      </c>
      <c r="G1432" s="85">
        <v>948936</v>
      </c>
      <c r="H1432" s="89"/>
      <c r="I1432" s="285" t="s">
        <v>4498</v>
      </c>
      <c r="J1432" s="89"/>
      <c r="K1432" s="89"/>
      <c r="L1432" s="89"/>
      <c r="M1432" s="89"/>
      <c r="N1432" s="286">
        <v>50</v>
      </c>
      <c r="O1432" s="286">
        <v>0</v>
      </c>
      <c r="P1432" s="89" t="s">
        <v>674</v>
      </c>
    </row>
    <row r="1433" spans="1:16" ht="51">
      <c r="A1433" s="283">
        <v>340</v>
      </c>
      <c r="B1433" s="89"/>
      <c r="C1433" s="284" t="s">
        <v>149</v>
      </c>
      <c r="D1433" s="84">
        <v>43493</v>
      </c>
      <c r="E1433" s="85" t="s">
        <v>2839</v>
      </c>
      <c r="F1433" s="85" t="s">
        <v>6</v>
      </c>
      <c r="G1433" s="85">
        <v>949062</v>
      </c>
      <c r="H1433" s="89"/>
      <c r="I1433" s="285" t="s">
        <v>4499</v>
      </c>
      <c r="J1433" s="89"/>
      <c r="K1433" s="89"/>
      <c r="L1433" s="89"/>
      <c r="M1433" s="89"/>
      <c r="N1433" s="286">
        <v>0</v>
      </c>
      <c r="O1433" s="286">
        <v>115646.91</v>
      </c>
      <c r="P1433" s="89" t="s">
        <v>674</v>
      </c>
    </row>
    <row r="1434" spans="1:16" ht="51">
      <c r="A1434" s="283">
        <v>340</v>
      </c>
      <c r="B1434" s="89"/>
      <c r="C1434" s="284" t="s">
        <v>149</v>
      </c>
      <c r="D1434" s="84">
        <v>43493</v>
      </c>
      <c r="E1434" s="85" t="s">
        <v>2840</v>
      </c>
      <c r="F1434" s="85" t="s">
        <v>15</v>
      </c>
      <c r="G1434" s="85">
        <v>949063</v>
      </c>
      <c r="H1434" s="89"/>
      <c r="I1434" s="285" t="s">
        <v>4500</v>
      </c>
      <c r="J1434" s="89"/>
      <c r="K1434" s="89"/>
      <c r="L1434" s="89"/>
      <c r="M1434" s="89"/>
      <c r="N1434" s="286">
        <v>50</v>
      </c>
      <c r="O1434" s="286">
        <v>0</v>
      </c>
      <c r="P1434" s="89" t="s">
        <v>674</v>
      </c>
    </row>
    <row r="1435" spans="1:16" ht="63.75">
      <c r="A1435" s="283" t="s">
        <v>561</v>
      </c>
      <c r="B1435" s="89"/>
      <c r="C1435" s="284" t="s">
        <v>771</v>
      </c>
      <c r="D1435" s="84">
        <v>43493</v>
      </c>
      <c r="E1435" s="85" t="s">
        <v>2841</v>
      </c>
      <c r="F1435" s="85" t="s">
        <v>6</v>
      </c>
      <c r="G1435" s="85">
        <v>1075308</v>
      </c>
      <c r="H1435" s="89"/>
      <c r="I1435" s="285" t="s">
        <v>4501</v>
      </c>
      <c r="J1435" s="89"/>
      <c r="K1435" s="89"/>
      <c r="L1435" s="89"/>
      <c r="M1435" s="89"/>
      <c r="N1435" s="286">
        <v>0</v>
      </c>
      <c r="O1435" s="286">
        <v>950</v>
      </c>
      <c r="P1435" s="89" t="s">
        <v>674</v>
      </c>
    </row>
    <row r="1436" spans="1:16" ht="63.75">
      <c r="A1436" s="283" t="s">
        <v>561</v>
      </c>
      <c r="B1436" s="89"/>
      <c r="C1436" s="284" t="s">
        <v>771</v>
      </c>
      <c r="D1436" s="84">
        <v>43493</v>
      </c>
      <c r="E1436" s="85" t="s">
        <v>2842</v>
      </c>
      <c r="F1436" s="85" t="s">
        <v>6</v>
      </c>
      <c r="G1436" s="85">
        <v>1075307</v>
      </c>
      <c r="H1436" s="89"/>
      <c r="I1436" s="285" t="s">
        <v>4501</v>
      </c>
      <c r="J1436" s="89"/>
      <c r="K1436" s="89"/>
      <c r="L1436" s="89"/>
      <c r="M1436" s="89"/>
      <c r="N1436" s="286">
        <v>0</v>
      </c>
      <c r="O1436" s="286">
        <v>200108.95</v>
      </c>
      <c r="P1436" s="89" t="s">
        <v>674</v>
      </c>
    </row>
    <row r="1437" spans="1:16" ht="63.75">
      <c r="A1437" s="283">
        <v>10</v>
      </c>
      <c r="B1437" s="89"/>
      <c r="C1437" s="284" t="s">
        <v>43</v>
      </c>
      <c r="D1437" s="84">
        <v>43493</v>
      </c>
      <c r="E1437" s="85" t="s">
        <v>2843</v>
      </c>
      <c r="F1437" s="85" t="s">
        <v>6</v>
      </c>
      <c r="G1437" s="85">
        <v>949312</v>
      </c>
      <c r="H1437" s="89"/>
      <c r="I1437" s="285" t="s">
        <v>4502</v>
      </c>
      <c r="J1437" s="89"/>
      <c r="K1437" s="89"/>
      <c r="L1437" s="89"/>
      <c r="M1437" s="89"/>
      <c r="N1437" s="286">
        <v>0</v>
      </c>
      <c r="O1437" s="286">
        <v>9613.33</v>
      </c>
      <c r="P1437" s="89" t="s">
        <v>674</v>
      </c>
    </row>
    <row r="1438" spans="1:16" ht="51">
      <c r="A1438" s="283">
        <v>342</v>
      </c>
      <c r="B1438" s="89"/>
      <c r="C1438" s="284" t="s">
        <v>150</v>
      </c>
      <c r="D1438" s="84">
        <v>43493</v>
      </c>
      <c r="E1438" s="85" t="s">
        <v>2844</v>
      </c>
      <c r="F1438" s="85" t="s">
        <v>6</v>
      </c>
      <c r="G1438" s="85">
        <v>1075502</v>
      </c>
      <c r="H1438" s="89"/>
      <c r="I1438" s="285" t="s">
        <v>760</v>
      </c>
      <c r="J1438" s="89"/>
      <c r="K1438" s="89"/>
      <c r="L1438" s="89"/>
      <c r="M1438" s="89"/>
      <c r="N1438" s="286">
        <v>0</v>
      </c>
      <c r="O1438" s="286">
        <v>652869.81999999995</v>
      </c>
      <c r="P1438" s="89" t="s">
        <v>674</v>
      </c>
    </row>
    <row r="1439" spans="1:16" ht="51">
      <c r="A1439" s="283">
        <v>10</v>
      </c>
      <c r="B1439" s="89"/>
      <c r="C1439" s="284" t="s">
        <v>43</v>
      </c>
      <c r="D1439" s="84">
        <v>43493</v>
      </c>
      <c r="E1439" s="85" t="s">
        <v>2845</v>
      </c>
      <c r="F1439" s="85" t="s">
        <v>15</v>
      </c>
      <c r="G1439" s="85">
        <v>949313</v>
      </c>
      <c r="H1439" s="89"/>
      <c r="I1439" s="285" t="s">
        <v>4503</v>
      </c>
      <c r="J1439" s="89"/>
      <c r="K1439" s="89"/>
      <c r="L1439" s="89"/>
      <c r="M1439" s="89"/>
      <c r="N1439" s="286">
        <v>50</v>
      </c>
      <c r="O1439" s="286">
        <v>0</v>
      </c>
      <c r="P1439" s="89" t="s">
        <v>674</v>
      </c>
    </row>
    <row r="1440" spans="1:16" ht="63.75">
      <c r="A1440" s="283">
        <v>291</v>
      </c>
      <c r="B1440" s="89"/>
      <c r="C1440" s="284" t="s">
        <v>131</v>
      </c>
      <c r="D1440" s="84">
        <v>43493</v>
      </c>
      <c r="E1440" s="85" t="s">
        <v>2846</v>
      </c>
      <c r="F1440" s="85" t="s">
        <v>11</v>
      </c>
      <c r="G1440" s="85">
        <v>949673</v>
      </c>
      <c r="H1440" s="89"/>
      <c r="I1440" s="285" t="s">
        <v>4504</v>
      </c>
      <c r="J1440" s="89"/>
      <c r="K1440" s="89"/>
      <c r="L1440" s="89"/>
      <c r="M1440" s="89"/>
      <c r="N1440" s="286">
        <v>50</v>
      </c>
      <c r="O1440" s="286">
        <v>0</v>
      </c>
      <c r="P1440" s="89" t="s">
        <v>674</v>
      </c>
    </row>
    <row r="1441" spans="1:16" ht="51">
      <c r="A1441" s="283">
        <v>513</v>
      </c>
      <c r="B1441" s="89"/>
      <c r="C1441" s="284" t="s">
        <v>173</v>
      </c>
      <c r="D1441" s="84">
        <v>43493</v>
      </c>
      <c r="E1441" s="85" t="s">
        <v>2847</v>
      </c>
      <c r="F1441" s="85" t="s">
        <v>11</v>
      </c>
      <c r="G1441" s="85">
        <v>945701</v>
      </c>
      <c r="H1441" s="89"/>
      <c r="I1441" s="285" t="s">
        <v>4505</v>
      </c>
      <c r="J1441" s="89"/>
      <c r="K1441" s="89"/>
      <c r="L1441" s="89"/>
      <c r="M1441" s="89"/>
      <c r="N1441" s="286">
        <v>50</v>
      </c>
      <c r="O1441" s="286">
        <v>0</v>
      </c>
      <c r="P1441" s="89" t="s">
        <v>674</v>
      </c>
    </row>
    <row r="1442" spans="1:16" ht="102">
      <c r="A1442" s="283">
        <v>86</v>
      </c>
      <c r="B1442" s="89"/>
      <c r="C1442" s="284" t="s">
        <v>58</v>
      </c>
      <c r="D1442" s="84">
        <v>43493</v>
      </c>
      <c r="E1442" s="85" t="s">
        <v>2848</v>
      </c>
      <c r="F1442" s="85" t="s">
        <v>6</v>
      </c>
      <c r="G1442" s="85">
        <v>945713</v>
      </c>
      <c r="H1442" s="89"/>
      <c r="I1442" s="285" t="s">
        <v>4506</v>
      </c>
      <c r="J1442" s="89"/>
      <c r="K1442" s="89"/>
      <c r="L1442" s="89"/>
      <c r="M1442" s="89"/>
      <c r="N1442" s="286">
        <v>0</v>
      </c>
      <c r="O1442" s="286">
        <v>768028.73</v>
      </c>
      <c r="P1442" s="89" t="s">
        <v>674</v>
      </c>
    </row>
    <row r="1443" spans="1:16" ht="63.75">
      <c r="A1443" s="283">
        <v>190</v>
      </c>
      <c r="B1443" s="89"/>
      <c r="C1443" s="284" t="s">
        <v>94</v>
      </c>
      <c r="D1443" s="84">
        <v>43494</v>
      </c>
      <c r="E1443" s="85" t="s">
        <v>2849</v>
      </c>
      <c r="F1443" s="85" t="s">
        <v>3</v>
      </c>
      <c r="G1443" s="85">
        <v>1707396</v>
      </c>
      <c r="H1443" s="89"/>
      <c r="I1443" s="285" t="s">
        <v>4507</v>
      </c>
      <c r="J1443" s="89"/>
      <c r="K1443" s="89"/>
      <c r="L1443" s="89"/>
      <c r="M1443" s="89"/>
      <c r="N1443" s="286">
        <v>0</v>
      </c>
      <c r="O1443" s="286">
        <v>155</v>
      </c>
      <c r="P1443" s="89" t="s">
        <v>674</v>
      </c>
    </row>
    <row r="1444" spans="1:16" ht="63.75">
      <c r="A1444" s="283">
        <v>190</v>
      </c>
      <c r="B1444" s="89"/>
      <c r="C1444" s="284" t="s">
        <v>94</v>
      </c>
      <c r="D1444" s="84">
        <v>43494</v>
      </c>
      <c r="E1444" s="85" t="s">
        <v>2850</v>
      </c>
      <c r="F1444" s="85" t="s">
        <v>3</v>
      </c>
      <c r="G1444" s="85">
        <v>1707392</v>
      </c>
      <c r="H1444" s="89"/>
      <c r="I1444" s="285" t="s">
        <v>4508</v>
      </c>
      <c r="J1444" s="89"/>
      <c r="K1444" s="89"/>
      <c r="L1444" s="89"/>
      <c r="M1444" s="89"/>
      <c r="N1444" s="286">
        <v>0</v>
      </c>
      <c r="O1444" s="286">
        <v>599</v>
      </c>
      <c r="P1444" s="89" t="s">
        <v>674</v>
      </c>
    </row>
    <row r="1445" spans="1:16" ht="63.75">
      <c r="A1445" s="283">
        <v>190</v>
      </c>
      <c r="B1445" s="89"/>
      <c r="C1445" s="284" t="s">
        <v>94</v>
      </c>
      <c r="D1445" s="84">
        <v>43494</v>
      </c>
      <c r="E1445" s="85" t="s">
        <v>2851</v>
      </c>
      <c r="F1445" s="85" t="s">
        <v>3</v>
      </c>
      <c r="G1445" s="85">
        <v>1707391</v>
      </c>
      <c r="H1445" s="89"/>
      <c r="I1445" s="285" t="s">
        <v>4509</v>
      </c>
      <c r="J1445" s="89"/>
      <c r="K1445" s="89"/>
      <c r="L1445" s="89"/>
      <c r="M1445" s="89"/>
      <c r="N1445" s="286">
        <v>0</v>
      </c>
      <c r="O1445" s="286">
        <v>155</v>
      </c>
      <c r="P1445" s="89" t="s">
        <v>674</v>
      </c>
    </row>
    <row r="1446" spans="1:16" ht="51">
      <c r="A1446" s="283">
        <v>190</v>
      </c>
      <c r="B1446" s="89"/>
      <c r="C1446" s="284" t="s">
        <v>94</v>
      </c>
      <c r="D1446" s="84">
        <v>43494</v>
      </c>
      <c r="E1446" s="85" t="s">
        <v>2852</v>
      </c>
      <c r="F1446" s="85" t="s">
        <v>3</v>
      </c>
      <c r="G1446" s="85">
        <v>1707389</v>
      </c>
      <c r="H1446" s="89"/>
      <c r="I1446" s="285" t="s">
        <v>4510</v>
      </c>
      <c r="J1446" s="89"/>
      <c r="K1446" s="89"/>
      <c r="L1446" s="89"/>
      <c r="M1446" s="89"/>
      <c r="N1446" s="286">
        <v>0</v>
      </c>
      <c r="O1446" s="286">
        <v>155</v>
      </c>
      <c r="P1446" s="89" t="s">
        <v>674</v>
      </c>
    </row>
    <row r="1447" spans="1:16" ht="51">
      <c r="A1447" s="283">
        <v>190</v>
      </c>
      <c r="B1447" s="89"/>
      <c r="C1447" s="284" t="s">
        <v>94</v>
      </c>
      <c r="D1447" s="84">
        <v>43494</v>
      </c>
      <c r="E1447" s="85" t="s">
        <v>2853</v>
      </c>
      <c r="F1447" s="85" t="s">
        <v>3</v>
      </c>
      <c r="G1447" s="85">
        <v>1707388</v>
      </c>
      <c r="H1447" s="89"/>
      <c r="I1447" s="285" t="s">
        <v>4511</v>
      </c>
      <c r="J1447" s="89"/>
      <c r="K1447" s="89"/>
      <c r="L1447" s="89"/>
      <c r="M1447" s="89"/>
      <c r="N1447" s="286">
        <v>0</v>
      </c>
      <c r="O1447" s="286">
        <v>1186</v>
      </c>
      <c r="P1447" s="89" t="s">
        <v>674</v>
      </c>
    </row>
    <row r="1448" spans="1:16" ht="51">
      <c r="A1448" s="283">
        <v>681</v>
      </c>
      <c r="B1448" s="89"/>
      <c r="C1448" s="284" t="s">
        <v>194</v>
      </c>
      <c r="D1448" s="84">
        <v>43494</v>
      </c>
      <c r="E1448" s="85" t="s">
        <v>2854</v>
      </c>
      <c r="F1448" s="85" t="s">
        <v>3</v>
      </c>
      <c r="G1448" s="85">
        <v>1707374</v>
      </c>
      <c r="H1448" s="89"/>
      <c r="I1448" s="285" t="s">
        <v>4512</v>
      </c>
      <c r="J1448" s="89"/>
      <c r="K1448" s="89"/>
      <c r="L1448" s="89"/>
      <c r="M1448" s="89"/>
      <c r="N1448" s="286">
        <v>0</v>
      </c>
      <c r="O1448" s="286">
        <v>0.37</v>
      </c>
      <c r="P1448" s="89" t="s">
        <v>674</v>
      </c>
    </row>
    <row r="1449" spans="1:16" ht="51">
      <c r="A1449" s="283">
        <v>132</v>
      </c>
      <c r="B1449" s="89"/>
      <c r="C1449" s="284" t="s">
        <v>70</v>
      </c>
      <c r="D1449" s="84">
        <v>43494</v>
      </c>
      <c r="E1449" s="85" t="s">
        <v>2855</v>
      </c>
      <c r="F1449" s="85" t="s">
        <v>3</v>
      </c>
      <c r="G1449" s="85">
        <v>1707372</v>
      </c>
      <c r="H1449" s="89"/>
      <c r="I1449" s="285" t="s">
        <v>4513</v>
      </c>
      <c r="J1449" s="89"/>
      <c r="K1449" s="89"/>
      <c r="L1449" s="89"/>
      <c r="M1449" s="89"/>
      <c r="N1449" s="286">
        <v>0</v>
      </c>
      <c r="O1449" s="286">
        <v>2179.87</v>
      </c>
      <c r="P1449" s="89" t="s">
        <v>674</v>
      </c>
    </row>
    <row r="1450" spans="1:16" ht="51">
      <c r="A1450" s="283">
        <v>46</v>
      </c>
      <c r="B1450" s="89"/>
      <c r="C1450" s="284" t="s">
        <v>50</v>
      </c>
      <c r="D1450" s="84">
        <v>43494</v>
      </c>
      <c r="E1450" s="85" t="s">
        <v>2856</v>
      </c>
      <c r="F1450" s="85" t="s">
        <v>3</v>
      </c>
      <c r="G1450" s="85">
        <v>1707347</v>
      </c>
      <c r="H1450" s="89"/>
      <c r="I1450" s="285" t="s">
        <v>4514</v>
      </c>
      <c r="J1450" s="89"/>
      <c r="K1450" s="89"/>
      <c r="L1450" s="89"/>
      <c r="M1450" s="89"/>
      <c r="N1450" s="286">
        <v>0</v>
      </c>
      <c r="O1450" s="286">
        <v>371</v>
      </c>
      <c r="P1450" s="89" t="s">
        <v>674</v>
      </c>
    </row>
    <row r="1451" spans="1:16" ht="51">
      <c r="A1451" s="283">
        <v>378</v>
      </c>
      <c r="B1451" s="89"/>
      <c r="C1451" s="284" t="s">
        <v>643</v>
      </c>
      <c r="D1451" s="84">
        <v>43494</v>
      </c>
      <c r="E1451" s="85" t="s">
        <v>2857</v>
      </c>
      <c r="F1451" s="85" t="s">
        <v>3</v>
      </c>
      <c r="G1451" s="85">
        <v>1707332</v>
      </c>
      <c r="H1451" s="89"/>
      <c r="I1451" s="285" t="s">
        <v>4515</v>
      </c>
      <c r="J1451" s="89"/>
      <c r="K1451" s="89"/>
      <c r="L1451" s="89"/>
      <c r="M1451" s="89"/>
      <c r="N1451" s="286">
        <v>0</v>
      </c>
      <c r="O1451" s="286">
        <v>715.38</v>
      </c>
      <c r="P1451" s="89" t="s">
        <v>674</v>
      </c>
    </row>
    <row r="1452" spans="1:16" ht="51">
      <c r="A1452" s="283">
        <v>378</v>
      </c>
      <c r="B1452" s="89"/>
      <c r="C1452" s="284" t="s">
        <v>643</v>
      </c>
      <c r="D1452" s="84">
        <v>43494</v>
      </c>
      <c r="E1452" s="85" t="s">
        <v>2858</v>
      </c>
      <c r="F1452" s="85" t="s">
        <v>3</v>
      </c>
      <c r="G1452" s="85">
        <v>1707331</v>
      </c>
      <c r="H1452" s="89"/>
      <c r="I1452" s="285" t="s">
        <v>4516</v>
      </c>
      <c r="J1452" s="89"/>
      <c r="K1452" s="89"/>
      <c r="L1452" s="89"/>
      <c r="M1452" s="89"/>
      <c r="N1452" s="286">
        <v>0</v>
      </c>
      <c r="O1452" s="286">
        <v>741.62</v>
      </c>
      <c r="P1452" s="89" t="s">
        <v>674</v>
      </c>
    </row>
    <row r="1453" spans="1:16" ht="63.75">
      <c r="A1453" s="283">
        <v>190</v>
      </c>
      <c r="B1453" s="89"/>
      <c r="C1453" s="284" t="s">
        <v>94</v>
      </c>
      <c r="D1453" s="84">
        <v>43494</v>
      </c>
      <c r="E1453" s="85" t="s">
        <v>2859</v>
      </c>
      <c r="F1453" s="85" t="s">
        <v>3</v>
      </c>
      <c r="G1453" s="85">
        <v>1707397</v>
      </c>
      <c r="H1453" s="89"/>
      <c r="I1453" s="285" t="s">
        <v>4517</v>
      </c>
      <c r="J1453" s="89"/>
      <c r="K1453" s="89"/>
      <c r="L1453" s="89"/>
      <c r="M1453" s="89"/>
      <c r="N1453" s="286">
        <v>0</v>
      </c>
      <c r="O1453" s="286">
        <v>380</v>
      </c>
      <c r="P1453" s="89" t="s">
        <v>674</v>
      </c>
    </row>
    <row r="1454" spans="1:16" ht="51">
      <c r="A1454" s="283">
        <v>46</v>
      </c>
      <c r="B1454" s="89"/>
      <c r="C1454" s="284" t="s">
        <v>50</v>
      </c>
      <c r="D1454" s="84">
        <v>43494</v>
      </c>
      <c r="E1454" s="85" t="s">
        <v>2860</v>
      </c>
      <c r="F1454" s="85" t="s">
        <v>3</v>
      </c>
      <c r="G1454" s="85">
        <v>1707405</v>
      </c>
      <c r="H1454" s="89"/>
      <c r="I1454" s="285" t="s">
        <v>4518</v>
      </c>
      <c r="J1454" s="89"/>
      <c r="K1454" s="89"/>
      <c r="L1454" s="89"/>
      <c r="M1454" s="89"/>
      <c r="N1454" s="286">
        <v>0</v>
      </c>
      <c r="O1454" s="286">
        <v>1244.5</v>
      </c>
      <c r="P1454" s="89" t="s">
        <v>674</v>
      </c>
    </row>
    <row r="1455" spans="1:16" ht="51">
      <c r="A1455" s="283" t="s">
        <v>567</v>
      </c>
      <c r="B1455" s="89"/>
      <c r="C1455" s="284" t="s">
        <v>617</v>
      </c>
      <c r="D1455" s="84">
        <v>43494</v>
      </c>
      <c r="E1455" s="85" t="s">
        <v>2861</v>
      </c>
      <c r="F1455" s="85" t="s">
        <v>3</v>
      </c>
      <c r="G1455" s="85">
        <v>1707408</v>
      </c>
      <c r="H1455" s="89"/>
      <c r="I1455" s="285" t="s">
        <v>4519</v>
      </c>
      <c r="J1455" s="89"/>
      <c r="K1455" s="89"/>
      <c r="L1455" s="89"/>
      <c r="M1455" s="89"/>
      <c r="N1455" s="286">
        <v>0</v>
      </c>
      <c r="O1455" s="286">
        <v>3469</v>
      </c>
      <c r="P1455" s="89" t="s">
        <v>674</v>
      </c>
    </row>
    <row r="1456" spans="1:16" ht="51">
      <c r="A1456" s="283" t="s">
        <v>567</v>
      </c>
      <c r="B1456" s="89"/>
      <c r="C1456" s="284" t="s">
        <v>617</v>
      </c>
      <c r="D1456" s="84">
        <v>43494</v>
      </c>
      <c r="E1456" s="85" t="s">
        <v>2862</v>
      </c>
      <c r="F1456" s="85" t="s">
        <v>3</v>
      </c>
      <c r="G1456" s="85">
        <v>1707409</v>
      </c>
      <c r="H1456" s="89"/>
      <c r="I1456" s="285" t="s">
        <v>4520</v>
      </c>
      <c r="J1456" s="89"/>
      <c r="K1456" s="89"/>
      <c r="L1456" s="89"/>
      <c r="M1456" s="89"/>
      <c r="N1456" s="286">
        <v>0</v>
      </c>
      <c r="O1456" s="286">
        <v>301.63</v>
      </c>
      <c r="P1456" s="89" t="s">
        <v>674</v>
      </c>
    </row>
    <row r="1457" spans="1:16" ht="51">
      <c r="A1457" s="283" t="s">
        <v>567</v>
      </c>
      <c r="B1457" s="89"/>
      <c r="C1457" s="284" t="s">
        <v>617</v>
      </c>
      <c r="D1457" s="84">
        <v>43494</v>
      </c>
      <c r="E1457" s="85" t="s">
        <v>2863</v>
      </c>
      <c r="F1457" s="85" t="s">
        <v>3</v>
      </c>
      <c r="G1457" s="85">
        <v>1707411</v>
      </c>
      <c r="H1457" s="89"/>
      <c r="I1457" s="285" t="s">
        <v>4521</v>
      </c>
      <c r="J1457" s="89"/>
      <c r="K1457" s="89"/>
      <c r="L1457" s="89"/>
      <c r="M1457" s="89"/>
      <c r="N1457" s="286">
        <v>0</v>
      </c>
      <c r="O1457" s="286">
        <v>4334.7</v>
      </c>
      <c r="P1457" s="89" t="s">
        <v>674</v>
      </c>
    </row>
    <row r="1458" spans="1:16" ht="51">
      <c r="A1458" s="283" t="s">
        <v>567</v>
      </c>
      <c r="B1458" s="89"/>
      <c r="C1458" s="284" t="s">
        <v>617</v>
      </c>
      <c r="D1458" s="84">
        <v>43494</v>
      </c>
      <c r="E1458" s="85" t="s">
        <v>2864</v>
      </c>
      <c r="F1458" s="85" t="s">
        <v>3</v>
      </c>
      <c r="G1458" s="85">
        <v>1707414</v>
      </c>
      <c r="H1458" s="89"/>
      <c r="I1458" s="285" t="s">
        <v>4522</v>
      </c>
      <c r="J1458" s="89"/>
      <c r="K1458" s="89"/>
      <c r="L1458" s="89"/>
      <c r="M1458" s="89"/>
      <c r="N1458" s="286">
        <v>0</v>
      </c>
      <c r="O1458" s="286">
        <v>323.63</v>
      </c>
      <c r="P1458" s="89" t="s">
        <v>674</v>
      </c>
    </row>
    <row r="1459" spans="1:16" ht="51">
      <c r="A1459" s="283" t="s">
        <v>567</v>
      </c>
      <c r="B1459" s="89"/>
      <c r="C1459" s="284" t="s">
        <v>617</v>
      </c>
      <c r="D1459" s="84">
        <v>43494</v>
      </c>
      <c r="E1459" s="85" t="s">
        <v>2865</v>
      </c>
      <c r="F1459" s="85" t="s">
        <v>3</v>
      </c>
      <c r="G1459" s="85">
        <v>1707415</v>
      </c>
      <c r="H1459" s="89"/>
      <c r="I1459" s="285" t="s">
        <v>4523</v>
      </c>
      <c r="J1459" s="89"/>
      <c r="K1459" s="89"/>
      <c r="L1459" s="89"/>
      <c r="M1459" s="89"/>
      <c r="N1459" s="286">
        <v>0</v>
      </c>
      <c r="O1459" s="286">
        <v>35</v>
      </c>
      <c r="P1459" s="89" t="s">
        <v>674</v>
      </c>
    </row>
    <row r="1460" spans="1:16" ht="63.75">
      <c r="A1460" s="283" t="s">
        <v>567</v>
      </c>
      <c r="B1460" s="89"/>
      <c r="C1460" s="284" t="s">
        <v>617</v>
      </c>
      <c r="D1460" s="84">
        <v>43494</v>
      </c>
      <c r="E1460" s="85" t="s">
        <v>2866</v>
      </c>
      <c r="F1460" s="85" t="s">
        <v>3</v>
      </c>
      <c r="G1460" s="85">
        <v>1707416</v>
      </c>
      <c r="H1460" s="89"/>
      <c r="I1460" s="285" t="s">
        <v>4524</v>
      </c>
      <c r="J1460" s="89"/>
      <c r="K1460" s="89"/>
      <c r="L1460" s="89"/>
      <c r="M1460" s="89"/>
      <c r="N1460" s="286">
        <v>0</v>
      </c>
      <c r="O1460" s="286">
        <v>1063.6500000000001</v>
      </c>
      <c r="P1460" s="89" t="s">
        <v>674</v>
      </c>
    </row>
    <row r="1461" spans="1:16" ht="51">
      <c r="A1461" s="283" t="s">
        <v>567</v>
      </c>
      <c r="B1461" s="89"/>
      <c r="C1461" s="284" t="s">
        <v>617</v>
      </c>
      <c r="D1461" s="84">
        <v>43494</v>
      </c>
      <c r="E1461" s="85" t="s">
        <v>2867</v>
      </c>
      <c r="F1461" s="85" t="s">
        <v>3</v>
      </c>
      <c r="G1461" s="85">
        <v>1707464</v>
      </c>
      <c r="H1461" s="89"/>
      <c r="I1461" s="285" t="s">
        <v>4525</v>
      </c>
      <c r="J1461" s="89"/>
      <c r="K1461" s="89"/>
      <c r="L1461" s="89"/>
      <c r="M1461" s="89"/>
      <c r="N1461" s="286">
        <v>0</v>
      </c>
      <c r="O1461" s="286">
        <v>238.8</v>
      </c>
      <c r="P1461" s="89" t="s">
        <v>674</v>
      </c>
    </row>
    <row r="1462" spans="1:16" ht="51">
      <c r="A1462" s="283">
        <v>41</v>
      </c>
      <c r="B1462" s="89"/>
      <c r="C1462" s="284" t="s">
        <v>49</v>
      </c>
      <c r="D1462" s="84">
        <v>43494</v>
      </c>
      <c r="E1462" s="85" t="s">
        <v>2868</v>
      </c>
      <c r="F1462" s="85" t="s">
        <v>3</v>
      </c>
      <c r="G1462" s="85">
        <v>1707473</v>
      </c>
      <c r="H1462" s="89"/>
      <c r="I1462" s="285" t="s">
        <v>4526</v>
      </c>
      <c r="J1462" s="89"/>
      <c r="K1462" s="89"/>
      <c r="L1462" s="89"/>
      <c r="M1462" s="89"/>
      <c r="N1462" s="286">
        <v>0</v>
      </c>
      <c r="O1462" s="286">
        <v>15</v>
      </c>
      <c r="P1462" s="89" t="s">
        <v>674</v>
      </c>
    </row>
    <row r="1463" spans="1:16" ht="38.25">
      <c r="A1463" s="283">
        <v>342</v>
      </c>
      <c r="B1463" s="89"/>
      <c r="C1463" s="284" t="s">
        <v>150</v>
      </c>
      <c r="D1463" s="84">
        <v>43494</v>
      </c>
      <c r="E1463" s="85" t="s">
        <v>2869</v>
      </c>
      <c r="F1463" s="85" t="s">
        <v>3</v>
      </c>
      <c r="G1463" s="85">
        <v>1707475</v>
      </c>
      <c r="H1463" s="89"/>
      <c r="I1463" s="285" t="s">
        <v>4527</v>
      </c>
      <c r="J1463" s="89"/>
      <c r="K1463" s="89"/>
      <c r="L1463" s="89"/>
      <c r="M1463" s="89"/>
      <c r="N1463" s="286">
        <v>0</v>
      </c>
      <c r="O1463" s="286">
        <v>38.660000000000004</v>
      </c>
      <c r="P1463" s="89" t="s">
        <v>674</v>
      </c>
    </row>
    <row r="1464" spans="1:16" ht="51">
      <c r="A1464" s="283">
        <v>86</v>
      </c>
      <c r="B1464" s="89"/>
      <c r="C1464" s="284" t="s">
        <v>58</v>
      </c>
      <c r="D1464" s="84">
        <v>43494</v>
      </c>
      <c r="E1464" s="85" t="s">
        <v>2870</v>
      </c>
      <c r="F1464" s="85" t="s">
        <v>3</v>
      </c>
      <c r="G1464" s="85">
        <v>1707201</v>
      </c>
      <c r="H1464" s="89"/>
      <c r="I1464" s="285" t="s">
        <v>4528</v>
      </c>
      <c r="J1464" s="89"/>
      <c r="K1464" s="89"/>
      <c r="L1464" s="89"/>
      <c r="M1464" s="89"/>
      <c r="N1464" s="286">
        <v>0</v>
      </c>
      <c r="O1464" s="286">
        <v>27840</v>
      </c>
      <c r="P1464" s="89" t="s">
        <v>674</v>
      </c>
    </row>
    <row r="1465" spans="1:16" ht="51">
      <c r="A1465" s="283">
        <v>86</v>
      </c>
      <c r="B1465" s="89"/>
      <c r="C1465" s="284" t="s">
        <v>58</v>
      </c>
      <c r="D1465" s="84">
        <v>43494</v>
      </c>
      <c r="E1465" s="85" t="s">
        <v>2871</v>
      </c>
      <c r="F1465" s="85" t="s">
        <v>3</v>
      </c>
      <c r="G1465" s="85">
        <v>1707204</v>
      </c>
      <c r="H1465" s="89"/>
      <c r="I1465" s="285" t="s">
        <v>4529</v>
      </c>
      <c r="J1465" s="89"/>
      <c r="K1465" s="89"/>
      <c r="L1465" s="89"/>
      <c r="M1465" s="89"/>
      <c r="N1465" s="286">
        <v>0</v>
      </c>
      <c r="O1465" s="286">
        <v>19488</v>
      </c>
      <c r="P1465" s="89" t="s">
        <v>674</v>
      </c>
    </row>
    <row r="1466" spans="1:16" ht="51">
      <c r="A1466" s="283">
        <v>10</v>
      </c>
      <c r="B1466" s="89"/>
      <c r="C1466" s="284" t="s">
        <v>43</v>
      </c>
      <c r="D1466" s="84">
        <v>43494</v>
      </c>
      <c r="E1466" s="85" t="s">
        <v>2872</v>
      </c>
      <c r="F1466" s="85" t="s">
        <v>3</v>
      </c>
      <c r="G1466" s="85">
        <v>1707210</v>
      </c>
      <c r="H1466" s="89"/>
      <c r="I1466" s="285" t="s">
        <v>4530</v>
      </c>
      <c r="J1466" s="89"/>
      <c r="K1466" s="89"/>
      <c r="L1466" s="89"/>
      <c r="M1466" s="89"/>
      <c r="N1466" s="286">
        <v>0</v>
      </c>
      <c r="O1466" s="286">
        <v>4394</v>
      </c>
      <c r="P1466" s="89" t="s">
        <v>674</v>
      </c>
    </row>
    <row r="1467" spans="1:16" ht="63.75">
      <c r="A1467" s="283">
        <v>376</v>
      </c>
      <c r="B1467" s="89"/>
      <c r="C1467" s="284" t="s">
        <v>642</v>
      </c>
      <c r="D1467" s="84">
        <v>43494</v>
      </c>
      <c r="E1467" s="85" t="s">
        <v>2873</v>
      </c>
      <c r="F1467" s="85" t="s">
        <v>3</v>
      </c>
      <c r="G1467" s="85">
        <v>1707258</v>
      </c>
      <c r="H1467" s="89"/>
      <c r="I1467" s="285" t="s">
        <v>4531</v>
      </c>
      <c r="J1467" s="89"/>
      <c r="K1467" s="89"/>
      <c r="L1467" s="89"/>
      <c r="M1467" s="89"/>
      <c r="N1467" s="286">
        <v>0</v>
      </c>
      <c r="O1467" s="286">
        <v>50813.840000000004</v>
      </c>
      <c r="P1467" s="89" t="s">
        <v>674</v>
      </c>
    </row>
    <row r="1468" spans="1:16" ht="63.75">
      <c r="A1468" s="283">
        <v>163</v>
      </c>
      <c r="B1468" s="89"/>
      <c r="C1468" s="284" t="s">
        <v>90</v>
      </c>
      <c r="D1468" s="84">
        <v>43494</v>
      </c>
      <c r="E1468" s="85" t="s">
        <v>2874</v>
      </c>
      <c r="F1468" s="85" t="s">
        <v>3</v>
      </c>
      <c r="G1468" s="85">
        <v>1707259</v>
      </c>
      <c r="H1468" s="89"/>
      <c r="I1468" s="285" t="s">
        <v>4532</v>
      </c>
      <c r="J1468" s="89"/>
      <c r="K1468" s="89"/>
      <c r="L1468" s="89"/>
      <c r="M1468" s="89"/>
      <c r="N1468" s="286">
        <v>0</v>
      </c>
      <c r="O1468" s="286">
        <v>9141.93</v>
      </c>
      <c r="P1468" s="89" t="s">
        <v>674</v>
      </c>
    </row>
    <row r="1469" spans="1:16" ht="63.75">
      <c r="A1469" s="283">
        <v>163</v>
      </c>
      <c r="B1469" s="89"/>
      <c r="C1469" s="284" t="s">
        <v>90</v>
      </c>
      <c r="D1469" s="84">
        <v>43494</v>
      </c>
      <c r="E1469" s="85" t="s">
        <v>2875</v>
      </c>
      <c r="F1469" s="85" t="s">
        <v>3</v>
      </c>
      <c r="G1469" s="85">
        <v>1707261</v>
      </c>
      <c r="H1469" s="89"/>
      <c r="I1469" s="285" t="s">
        <v>4533</v>
      </c>
      <c r="J1469" s="89"/>
      <c r="K1469" s="89"/>
      <c r="L1469" s="89"/>
      <c r="M1469" s="89"/>
      <c r="N1469" s="286">
        <v>0</v>
      </c>
      <c r="O1469" s="286">
        <v>1852.2</v>
      </c>
      <c r="P1469" s="89" t="s">
        <v>674</v>
      </c>
    </row>
    <row r="1470" spans="1:16" ht="51">
      <c r="A1470" s="283">
        <v>87</v>
      </c>
      <c r="B1470" s="89"/>
      <c r="C1470" s="284" t="s">
        <v>59</v>
      </c>
      <c r="D1470" s="84">
        <v>43494</v>
      </c>
      <c r="E1470" s="85" t="s">
        <v>2876</v>
      </c>
      <c r="F1470" s="85" t="s">
        <v>3</v>
      </c>
      <c r="G1470" s="85">
        <v>1707309</v>
      </c>
      <c r="H1470" s="89"/>
      <c r="I1470" s="285" t="s">
        <v>4534</v>
      </c>
      <c r="J1470" s="89"/>
      <c r="K1470" s="89"/>
      <c r="L1470" s="89"/>
      <c r="M1470" s="89"/>
      <c r="N1470" s="286">
        <v>0</v>
      </c>
      <c r="O1470" s="286">
        <v>15137.62</v>
      </c>
      <c r="P1470" s="89" t="s">
        <v>674</v>
      </c>
    </row>
    <row r="1471" spans="1:16" ht="51">
      <c r="A1471" s="283">
        <v>46</v>
      </c>
      <c r="B1471" s="89"/>
      <c r="C1471" s="284" t="s">
        <v>50</v>
      </c>
      <c r="D1471" s="84">
        <v>43494</v>
      </c>
      <c r="E1471" s="85" t="s">
        <v>2877</v>
      </c>
      <c r="F1471" s="85" t="s">
        <v>3</v>
      </c>
      <c r="G1471" s="85">
        <v>1707311</v>
      </c>
      <c r="H1471" s="89"/>
      <c r="I1471" s="285" t="s">
        <v>4535</v>
      </c>
      <c r="J1471" s="89"/>
      <c r="K1471" s="89"/>
      <c r="L1471" s="89"/>
      <c r="M1471" s="89"/>
      <c r="N1471" s="286">
        <v>0</v>
      </c>
      <c r="O1471" s="286">
        <v>6134.4000000000005</v>
      </c>
      <c r="P1471" s="89" t="s">
        <v>674</v>
      </c>
    </row>
    <row r="1472" spans="1:16" ht="63.75">
      <c r="A1472" s="283">
        <v>597</v>
      </c>
      <c r="B1472" s="89"/>
      <c r="C1472" s="284" t="s">
        <v>738</v>
      </c>
      <c r="D1472" s="84">
        <v>43494</v>
      </c>
      <c r="E1472" s="85" t="s">
        <v>2878</v>
      </c>
      <c r="F1472" s="85" t="s">
        <v>3</v>
      </c>
      <c r="G1472" s="85">
        <v>1707314</v>
      </c>
      <c r="H1472" s="89"/>
      <c r="I1472" s="285" t="s">
        <v>4536</v>
      </c>
      <c r="J1472" s="89"/>
      <c r="K1472" s="89"/>
      <c r="L1472" s="89"/>
      <c r="M1472" s="89"/>
      <c r="N1472" s="286">
        <v>0</v>
      </c>
      <c r="O1472" s="286">
        <v>10789.16</v>
      </c>
      <c r="P1472" s="89" t="s">
        <v>674</v>
      </c>
    </row>
    <row r="1473" spans="1:16" ht="51">
      <c r="A1473" s="283">
        <v>169</v>
      </c>
      <c r="B1473" s="89"/>
      <c r="C1473" s="284" t="s">
        <v>91</v>
      </c>
      <c r="D1473" s="84">
        <v>43494</v>
      </c>
      <c r="E1473" s="85" t="s">
        <v>2879</v>
      </c>
      <c r="F1473" s="85" t="s">
        <v>3</v>
      </c>
      <c r="G1473" s="85">
        <v>1707316</v>
      </c>
      <c r="H1473" s="89"/>
      <c r="I1473" s="285" t="s">
        <v>4537</v>
      </c>
      <c r="J1473" s="89"/>
      <c r="K1473" s="89"/>
      <c r="L1473" s="89"/>
      <c r="M1473" s="89"/>
      <c r="N1473" s="286">
        <v>0</v>
      </c>
      <c r="O1473" s="286">
        <v>5565.38</v>
      </c>
      <c r="P1473" s="89" t="s">
        <v>674</v>
      </c>
    </row>
    <row r="1474" spans="1:16" ht="51">
      <c r="A1474" s="283">
        <v>46</v>
      </c>
      <c r="B1474" s="89"/>
      <c r="C1474" s="284" t="s">
        <v>50</v>
      </c>
      <c r="D1474" s="84">
        <v>43494</v>
      </c>
      <c r="E1474" s="85" t="s">
        <v>2880</v>
      </c>
      <c r="F1474" s="85" t="s">
        <v>3</v>
      </c>
      <c r="G1474" s="85">
        <v>1707321</v>
      </c>
      <c r="H1474" s="89"/>
      <c r="I1474" s="285" t="s">
        <v>4538</v>
      </c>
      <c r="J1474" s="89"/>
      <c r="K1474" s="89"/>
      <c r="L1474" s="89"/>
      <c r="M1474" s="89"/>
      <c r="N1474" s="286">
        <v>0</v>
      </c>
      <c r="O1474" s="286">
        <v>1953.5</v>
      </c>
      <c r="P1474" s="89" t="s">
        <v>674</v>
      </c>
    </row>
    <row r="1475" spans="1:16" ht="63.75">
      <c r="A1475" s="283">
        <v>48</v>
      </c>
      <c r="B1475" s="89"/>
      <c r="C1475" s="284" t="s">
        <v>52</v>
      </c>
      <c r="D1475" s="84">
        <v>43494</v>
      </c>
      <c r="E1475" s="85" t="s">
        <v>2881</v>
      </c>
      <c r="F1475" s="85" t="s">
        <v>3</v>
      </c>
      <c r="G1475" s="85">
        <v>1707324</v>
      </c>
      <c r="H1475" s="89"/>
      <c r="I1475" s="285" t="s">
        <v>4539</v>
      </c>
      <c r="J1475" s="89"/>
      <c r="K1475" s="89"/>
      <c r="L1475" s="89"/>
      <c r="M1475" s="89"/>
      <c r="N1475" s="286">
        <v>0</v>
      </c>
      <c r="O1475" s="286">
        <v>15.05</v>
      </c>
      <c r="P1475" s="89" t="s">
        <v>674</v>
      </c>
    </row>
    <row r="1476" spans="1:16" ht="38.25">
      <c r="A1476" s="283">
        <v>46</v>
      </c>
      <c r="B1476" s="89"/>
      <c r="C1476" s="284" t="s">
        <v>50</v>
      </c>
      <c r="D1476" s="84">
        <v>43494</v>
      </c>
      <c r="E1476" s="85" t="s">
        <v>2882</v>
      </c>
      <c r="F1476" s="85" t="s">
        <v>3</v>
      </c>
      <c r="G1476" s="85">
        <v>1707296</v>
      </c>
      <c r="H1476" s="89"/>
      <c r="I1476" s="285" t="s">
        <v>4540</v>
      </c>
      <c r="J1476" s="89"/>
      <c r="K1476" s="89"/>
      <c r="L1476" s="89"/>
      <c r="M1476" s="89"/>
      <c r="N1476" s="286">
        <v>0</v>
      </c>
      <c r="O1476" s="286">
        <v>2324</v>
      </c>
      <c r="P1476" s="89" t="s">
        <v>674</v>
      </c>
    </row>
    <row r="1477" spans="1:16" ht="51">
      <c r="A1477" s="283" t="s">
        <v>567</v>
      </c>
      <c r="B1477" s="89"/>
      <c r="C1477" s="284" t="s">
        <v>617</v>
      </c>
      <c r="D1477" s="84">
        <v>43494</v>
      </c>
      <c r="E1477" s="85" t="s">
        <v>2883</v>
      </c>
      <c r="F1477" s="85" t="s">
        <v>3</v>
      </c>
      <c r="G1477" s="85">
        <v>1707272</v>
      </c>
      <c r="H1477" s="89"/>
      <c r="I1477" s="285" t="s">
        <v>4541</v>
      </c>
      <c r="J1477" s="89"/>
      <c r="K1477" s="89"/>
      <c r="L1477" s="89"/>
      <c r="M1477" s="89"/>
      <c r="N1477" s="286">
        <v>0</v>
      </c>
      <c r="O1477" s="286">
        <v>15</v>
      </c>
      <c r="P1477" s="89" t="s">
        <v>674</v>
      </c>
    </row>
    <row r="1478" spans="1:16" ht="51">
      <c r="A1478" s="283" t="s">
        <v>567</v>
      </c>
      <c r="B1478" s="89"/>
      <c r="C1478" s="284" t="s">
        <v>617</v>
      </c>
      <c r="D1478" s="84">
        <v>43494</v>
      </c>
      <c r="E1478" s="85" t="s">
        <v>2884</v>
      </c>
      <c r="F1478" s="85" t="s">
        <v>3</v>
      </c>
      <c r="G1478" s="85">
        <v>1707213</v>
      </c>
      <c r="H1478" s="89"/>
      <c r="I1478" s="285" t="s">
        <v>4542</v>
      </c>
      <c r="J1478" s="89"/>
      <c r="K1478" s="89"/>
      <c r="L1478" s="89"/>
      <c r="M1478" s="89"/>
      <c r="N1478" s="286">
        <v>0</v>
      </c>
      <c r="O1478" s="286">
        <v>877</v>
      </c>
      <c r="P1478" s="89" t="s">
        <v>674</v>
      </c>
    </row>
    <row r="1479" spans="1:16" ht="63.75">
      <c r="A1479" s="283">
        <v>310</v>
      </c>
      <c r="B1479" s="89"/>
      <c r="C1479" s="284" t="s">
        <v>143</v>
      </c>
      <c r="D1479" s="84">
        <v>43494</v>
      </c>
      <c r="E1479" s="85" t="s">
        <v>2885</v>
      </c>
      <c r="F1479" s="85" t="s">
        <v>3</v>
      </c>
      <c r="G1479" s="85">
        <v>1707206</v>
      </c>
      <c r="H1479" s="89"/>
      <c r="I1479" s="285" t="s">
        <v>4543</v>
      </c>
      <c r="J1479" s="89"/>
      <c r="K1479" s="89"/>
      <c r="L1479" s="89"/>
      <c r="M1479" s="89"/>
      <c r="N1479" s="286">
        <v>0</v>
      </c>
      <c r="O1479" s="286">
        <v>443.8</v>
      </c>
      <c r="P1479" s="89" t="s">
        <v>674</v>
      </c>
    </row>
    <row r="1480" spans="1:16" ht="63.75">
      <c r="A1480" s="283" t="s">
        <v>567</v>
      </c>
      <c r="B1480" s="89"/>
      <c r="C1480" s="284" t="s">
        <v>617</v>
      </c>
      <c r="D1480" s="84">
        <v>43494</v>
      </c>
      <c r="E1480" s="85" t="s">
        <v>2886</v>
      </c>
      <c r="F1480" s="85" t="s">
        <v>3</v>
      </c>
      <c r="G1480" s="85">
        <v>1707202</v>
      </c>
      <c r="H1480" s="89"/>
      <c r="I1480" s="285" t="s">
        <v>4544</v>
      </c>
      <c r="J1480" s="89"/>
      <c r="K1480" s="89"/>
      <c r="L1480" s="89"/>
      <c r="M1480" s="89"/>
      <c r="N1480" s="286">
        <v>0</v>
      </c>
      <c r="O1480" s="286">
        <v>343.5</v>
      </c>
      <c r="P1480" s="89" t="s">
        <v>674</v>
      </c>
    </row>
    <row r="1481" spans="1:16" ht="63.75">
      <c r="A1481" s="283">
        <v>249</v>
      </c>
      <c r="B1481" s="89"/>
      <c r="C1481" s="284" t="s">
        <v>114</v>
      </c>
      <c r="D1481" s="84">
        <v>43494</v>
      </c>
      <c r="E1481" s="85" t="s">
        <v>2887</v>
      </c>
      <c r="F1481" s="85" t="s">
        <v>3</v>
      </c>
      <c r="G1481" s="85">
        <v>1707199</v>
      </c>
      <c r="H1481" s="89"/>
      <c r="I1481" s="285" t="s">
        <v>4545</v>
      </c>
      <c r="J1481" s="89"/>
      <c r="K1481" s="89"/>
      <c r="L1481" s="89"/>
      <c r="M1481" s="89"/>
      <c r="N1481" s="286">
        <v>0</v>
      </c>
      <c r="O1481" s="286">
        <v>108</v>
      </c>
      <c r="P1481" s="89" t="s">
        <v>674</v>
      </c>
    </row>
    <row r="1482" spans="1:16" ht="63.75">
      <c r="A1482" s="283">
        <v>310</v>
      </c>
      <c r="B1482" s="89"/>
      <c r="C1482" s="284" t="s">
        <v>143</v>
      </c>
      <c r="D1482" s="84">
        <v>43494</v>
      </c>
      <c r="E1482" s="85" t="s">
        <v>2888</v>
      </c>
      <c r="F1482" s="85" t="s">
        <v>3</v>
      </c>
      <c r="G1482" s="85">
        <v>1707198</v>
      </c>
      <c r="H1482" s="89"/>
      <c r="I1482" s="285" t="s">
        <v>4546</v>
      </c>
      <c r="J1482" s="89"/>
      <c r="K1482" s="89"/>
      <c r="L1482" s="89"/>
      <c r="M1482" s="89"/>
      <c r="N1482" s="286">
        <v>0</v>
      </c>
      <c r="O1482" s="286">
        <v>5.2</v>
      </c>
      <c r="P1482" s="89" t="s">
        <v>674</v>
      </c>
    </row>
    <row r="1483" spans="1:16" ht="51">
      <c r="A1483" s="283">
        <v>81</v>
      </c>
      <c r="B1483" s="89"/>
      <c r="C1483" s="284" t="s">
        <v>57</v>
      </c>
      <c r="D1483" s="84">
        <v>43494</v>
      </c>
      <c r="E1483" s="85" t="s">
        <v>2889</v>
      </c>
      <c r="F1483" s="85" t="s">
        <v>3</v>
      </c>
      <c r="G1483" s="85">
        <v>1707184</v>
      </c>
      <c r="H1483" s="89"/>
      <c r="I1483" s="285" t="s">
        <v>4547</v>
      </c>
      <c r="J1483" s="89"/>
      <c r="K1483" s="89"/>
      <c r="L1483" s="89"/>
      <c r="M1483" s="89"/>
      <c r="N1483" s="286">
        <v>0</v>
      </c>
      <c r="O1483" s="286">
        <v>144</v>
      </c>
      <c r="P1483" s="89" t="s">
        <v>674</v>
      </c>
    </row>
    <row r="1484" spans="1:16" ht="51">
      <c r="A1484" s="283">
        <v>650</v>
      </c>
      <c r="B1484" s="89"/>
      <c r="C1484" s="284" t="s">
        <v>189</v>
      </c>
      <c r="D1484" s="84">
        <v>43494</v>
      </c>
      <c r="E1484" s="85" t="s">
        <v>2890</v>
      </c>
      <c r="F1484" s="85" t="s">
        <v>3</v>
      </c>
      <c r="G1484" s="85">
        <v>1707323</v>
      </c>
      <c r="H1484" s="89"/>
      <c r="I1484" s="285" t="s">
        <v>4548</v>
      </c>
      <c r="J1484" s="89"/>
      <c r="K1484" s="89"/>
      <c r="L1484" s="89"/>
      <c r="M1484" s="89"/>
      <c r="N1484" s="286">
        <v>0</v>
      </c>
      <c r="O1484" s="286">
        <v>12766.5</v>
      </c>
      <c r="P1484" s="89" t="s">
        <v>674</v>
      </c>
    </row>
    <row r="1485" spans="1:16" ht="89.25">
      <c r="A1485" s="283">
        <v>10</v>
      </c>
      <c r="B1485" s="89"/>
      <c r="C1485" s="284" t="s">
        <v>43</v>
      </c>
      <c r="D1485" s="84">
        <v>43494</v>
      </c>
      <c r="E1485" s="85" t="s">
        <v>2891</v>
      </c>
      <c r="F1485" s="85" t="s">
        <v>15</v>
      </c>
      <c r="G1485" s="85">
        <v>7116</v>
      </c>
      <c r="H1485" s="89"/>
      <c r="I1485" s="285" t="s">
        <v>4549</v>
      </c>
      <c r="J1485" s="89"/>
      <c r="K1485" s="89"/>
      <c r="L1485" s="89"/>
      <c r="M1485" s="89"/>
      <c r="N1485" s="286">
        <v>17671.34</v>
      </c>
      <c r="O1485" s="286">
        <v>0</v>
      </c>
      <c r="P1485" s="89" t="s">
        <v>674</v>
      </c>
    </row>
    <row r="1486" spans="1:16" ht="89.25">
      <c r="A1486" s="283">
        <v>78</v>
      </c>
      <c r="B1486" s="89"/>
      <c r="C1486" s="284" t="s">
        <v>678</v>
      </c>
      <c r="D1486" s="84">
        <v>43494</v>
      </c>
      <c r="E1486" s="85" t="s">
        <v>2892</v>
      </c>
      <c r="F1486" s="85" t="s">
        <v>11</v>
      </c>
      <c r="G1486" s="85">
        <v>945764</v>
      </c>
      <c r="H1486" s="89"/>
      <c r="I1486" s="285" t="s">
        <v>4550</v>
      </c>
      <c r="J1486" s="89"/>
      <c r="K1486" s="89"/>
      <c r="L1486" s="89"/>
      <c r="M1486" s="89"/>
      <c r="N1486" s="286">
        <v>270</v>
      </c>
      <c r="O1486" s="286">
        <v>0</v>
      </c>
      <c r="P1486" s="89" t="s">
        <v>674</v>
      </c>
    </row>
    <row r="1487" spans="1:16" ht="89.25">
      <c r="A1487" s="283">
        <v>10</v>
      </c>
      <c r="B1487" s="89"/>
      <c r="C1487" s="284" t="s">
        <v>43</v>
      </c>
      <c r="D1487" s="84">
        <v>43494</v>
      </c>
      <c r="E1487" s="85" t="s">
        <v>2893</v>
      </c>
      <c r="F1487" s="85" t="s">
        <v>15</v>
      </c>
      <c r="G1487" s="85">
        <v>7114</v>
      </c>
      <c r="H1487" s="89"/>
      <c r="I1487" s="285" t="s">
        <v>4551</v>
      </c>
      <c r="J1487" s="89"/>
      <c r="K1487" s="89"/>
      <c r="L1487" s="89"/>
      <c r="M1487" s="89"/>
      <c r="N1487" s="286">
        <v>30427.09</v>
      </c>
      <c r="O1487" s="286">
        <v>0</v>
      </c>
      <c r="P1487" s="89" t="s">
        <v>674</v>
      </c>
    </row>
    <row r="1488" spans="1:16" ht="89.25">
      <c r="A1488" s="283">
        <v>10</v>
      </c>
      <c r="B1488" s="89"/>
      <c r="C1488" s="284" t="s">
        <v>43</v>
      </c>
      <c r="D1488" s="84">
        <v>43494</v>
      </c>
      <c r="E1488" s="85" t="s">
        <v>2894</v>
      </c>
      <c r="F1488" s="85" t="s">
        <v>633</v>
      </c>
      <c r="G1488" s="85">
        <v>7114</v>
      </c>
      <c r="H1488" s="89"/>
      <c r="I1488" s="285" t="s">
        <v>4552</v>
      </c>
      <c r="J1488" s="89"/>
      <c r="K1488" s="89"/>
      <c r="L1488" s="89"/>
      <c r="M1488" s="89"/>
      <c r="N1488" s="286">
        <v>0.06</v>
      </c>
      <c r="O1488" s="286">
        <v>0</v>
      </c>
      <c r="P1488" s="89" t="s">
        <v>674</v>
      </c>
    </row>
    <row r="1489" spans="1:16" ht="51">
      <c r="A1489" s="283">
        <v>117</v>
      </c>
      <c r="B1489" s="89"/>
      <c r="C1489" s="284" t="s">
        <v>64</v>
      </c>
      <c r="D1489" s="84">
        <v>43494</v>
      </c>
      <c r="E1489" s="85" t="s">
        <v>2895</v>
      </c>
      <c r="F1489" s="85" t="s">
        <v>11</v>
      </c>
      <c r="G1489" s="85">
        <v>945773</v>
      </c>
      <c r="H1489" s="89"/>
      <c r="I1489" s="285" t="s">
        <v>4553</v>
      </c>
      <c r="J1489" s="89"/>
      <c r="K1489" s="89"/>
      <c r="L1489" s="89"/>
      <c r="M1489" s="89"/>
      <c r="N1489" s="286">
        <v>50</v>
      </c>
      <c r="O1489" s="286">
        <v>0</v>
      </c>
      <c r="P1489" s="89" t="s">
        <v>674</v>
      </c>
    </row>
    <row r="1490" spans="1:16" ht="51">
      <c r="A1490" s="283">
        <v>119</v>
      </c>
      <c r="B1490" s="89"/>
      <c r="C1490" s="284" t="s">
        <v>65</v>
      </c>
      <c r="D1490" s="84">
        <v>43494</v>
      </c>
      <c r="E1490" s="85" t="s">
        <v>2896</v>
      </c>
      <c r="F1490" s="85" t="s">
        <v>11</v>
      </c>
      <c r="G1490" s="85">
        <v>945775</v>
      </c>
      <c r="H1490" s="89"/>
      <c r="I1490" s="285" t="s">
        <v>4554</v>
      </c>
      <c r="J1490" s="89"/>
      <c r="K1490" s="89"/>
      <c r="L1490" s="89"/>
      <c r="M1490" s="89"/>
      <c r="N1490" s="286">
        <v>50</v>
      </c>
      <c r="O1490" s="286">
        <v>0</v>
      </c>
      <c r="P1490" s="89" t="s">
        <v>674</v>
      </c>
    </row>
    <row r="1491" spans="1:16" ht="51">
      <c r="A1491" s="283" t="s">
        <v>558</v>
      </c>
      <c r="B1491" s="89"/>
      <c r="C1491" s="284" t="s">
        <v>618</v>
      </c>
      <c r="D1491" s="84">
        <v>43494</v>
      </c>
      <c r="E1491" s="85" t="s">
        <v>2897</v>
      </c>
      <c r="F1491" s="85" t="s">
        <v>11</v>
      </c>
      <c r="G1491" s="85">
        <v>945794</v>
      </c>
      <c r="H1491" s="89"/>
      <c r="I1491" s="285" t="s">
        <v>4555</v>
      </c>
      <c r="J1491" s="89"/>
      <c r="K1491" s="89"/>
      <c r="L1491" s="89"/>
      <c r="M1491" s="89"/>
      <c r="N1491" s="286">
        <v>50</v>
      </c>
      <c r="O1491" s="286">
        <v>0</v>
      </c>
      <c r="P1491" s="89" t="s">
        <v>674</v>
      </c>
    </row>
    <row r="1492" spans="1:16" ht="89.25">
      <c r="A1492" s="283" t="s">
        <v>559</v>
      </c>
      <c r="B1492" s="89"/>
      <c r="C1492" s="284" t="s">
        <v>798</v>
      </c>
      <c r="D1492" s="84">
        <v>43494</v>
      </c>
      <c r="E1492" s="85" t="s">
        <v>2898</v>
      </c>
      <c r="F1492" s="85" t="s">
        <v>13</v>
      </c>
      <c r="G1492" s="85">
        <v>945792</v>
      </c>
      <c r="H1492" s="89"/>
      <c r="I1492" s="285" t="s">
        <v>4556</v>
      </c>
      <c r="J1492" s="89"/>
      <c r="K1492" s="89"/>
      <c r="L1492" s="89"/>
      <c r="M1492" s="89"/>
      <c r="N1492" s="286">
        <v>6880110</v>
      </c>
      <c r="O1492" s="286">
        <v>0</v>
      </c>
      <c r="P1492" s="89" t="s">
        <v>674</v>
      </c>
    </row>
    <row r="1493" spans="1:16" ht="51">
      <c r="A1493" s="283">
        <v>119</v>
      </c>
      <c r="B1493" s="89"/>
      <c r="C1493" s="284" t="s">
        <v>65</v>
      </c>
      <c r="D1493" s="84">
        <v>43494</v>
      </c>
      <c r="E1493" s="85" t="s">
        <v>2899</v>
      </c>
      <c r="F1493" s="85" t="s">
        <v>11</v>
      </c>
      <c r="G1493" s="85">
        <v>945777</v>
      </c>
      <c r="H1493" s="89"/>
      <c r="I1493" s="285" t="s">
        <v>4557</v>
      </c>
      <c r="J1493" s="89"/>
      <c r="K1493" s="89"/>
      <c r="L1493" s="89"/>
      <c r="M1493" s="89"/>
      <c r="N1493" s="286">
        <v>50</v>
      </c>
      <c r="O1493" s="286">
        <v>0</v>
      </c>
      <c r="P1493" s="89" t="s">
        <v>674</v>
      </c>
    </row>
    <row r="1494" spans="1:16" ht="63.75">
      <c r="A1494" s="283" t="s">
        <v>561</v>
      </c>
      <c r="B1494" s="89"/>
      <c r="C1494" s="284" t="s">
        <v>771</v>
      </c>
      <c r="D1494" s="84">
        <v>43494</v>
      </c>
      <c r="E1494" s="85" t="s">
        <v>2900</v>
      </c>
      <c r="F1494" s="85" t="s">
        <v>675</v>
      </c>
      <c r="G1494" s="85">
        <v>182952</v>
      </c>
      <c r="H1494" s="89"/>
      <c r="I1494" s="285" t="s">
        <v>4495</v>
      </c>
      <c r="J1494" s="89"/>
      <c r="K1494" s="89"/>
      <c r="L1494" s="89"/>
      <c r="M1494" s="89"/>
      <c r="N1494" s="286">
        <v>0</v>
      </c>
      <c r="O1494" s="286">
        <v>2394688.4700000002</v>
      </c>
      <c r="P1494" s="89" t="s">
        <v>674</v>
      </c>
    </row>
    <row r="1495" spans="1:16" ht="89.25">
      <c r="A1495" s="283">
        <v>52</v>
      </c>
      <c r="B1495" s="89"/>
      <c r="C1495" s="284" t="s">
        <v>53</v>
      </c>
      <c r="D1495" s="84">
        <v>43494</v>
      </c>
      <c r="E1495" s="85" t="s">
        <v>2901</v>
      </c>
      <c r="F1495" s="85" t="s">
        <v>675</v>
      </c>
      <c r="G1495" s="85">
        <v>182973</v>
      </c>
      <c r="H1495" s="89"/>
      <c r="I1495" s="285" t="s">
        <v>4558</v>
      </c>
      <c r="J1495" s="89"/>
      <c r="K1495" s="89"/>
      <c r="L1495" s="89"/>
      <c r="M1495" s="89"/>
      <c r="N1495" s="286">
        <v>102262.5</v>
      </c>
      <c r="O1495" s="286">
        <v>0</v>
      </c>
      <c r="P1495" s="89" t="s">
        <v>674</v>
      </c>
    </row>
    <row r="1496" spans="1:16" ht="63.75">
      <c r="A1496" s="283">
        <v>373</v>
      </c>
      <c r="B1496" s="89"/>
      <c r="C1496" s="284" t="s">
        <v>640</v>
      </c>
      <c r="D1496" s="84">
        <v>43494</v>
      </c>
      <c r="E1496" s="85" t="s">
        <v>2902</v>
      </c>
      <c r="F1496" s="85" t="s">
        <v>675</v>
      </c>
      <c r="G1496" s="85">
        <v>182961</v>
      </c>
      <c r="H1496" s="89"/>
      <c r="I1496" s="285" t="s">
        <v>4559</v>
      </c>
      <c r="J1496" s="89"/>
      <c r="K1496" s="89"/>
      <c r="L1496" s="89"/>
      <c r="M1496" s="89"/>
      <c r="N1496" s="286">
        <v>0</v>
      </c>
      <c r="O1496" s="286">
        <v>4897019.41</v>
      </c>
      <c r="P1496" s="89" t="s">
        <v>674</v>
      </c>
    </row>
    <row r="1497" spans="1:16" ht="76.5">
      <c r="A1497" s="283">
        <v>10</v>
      </c>
      <c r="B1497" s="89"/>
      <c r="C1497" s="284" t="s">
        <v>43</v>
      </c>
      <c r="D1497" s="84">
        <v>43494</v>
      </c>
      <c r="E1497" s="85" t="s">
        <v>2903</v>
      </c>
      <c r="F1497" s="85" t="s">
        <v>15</v>
      </c>
      <c r="G1497" s="85">
        <v>7115</v>
      </c>
      <c r="H1497" s="89"/>
      <c r="I1497" s="285" t="s">
        <v>4560</v>
      </c>
      <c r="J1497" s="89"/>
      <c r="K1497" s="89"/>
      <c r="L1497" s="89"/>
      <c r="M1497" s="89"/>
      <c r="N1497" s="286">
        <v>429.15</v>
      </c>
      <c r="O1497" s="286">
        <v>0</v>
      </c>
      <c r="P1497" s="89" t="s">
        <v>674</v>
      </c>
    </row>
    <row r="1498" spans="1:16" ht="89.25">
      <c r="A1498" s="283">
        <v>594</v>
      </c>
      <c r="B1498" s="89"/>
      <c r="C1498" s="284" t="s">
        <v>100</v>
      </c>
      <c r="D1498" s="84">
        <v>43494</v>
      </c>
      <c r="E1498" s="85" t="s">
        <v>2904</v>
      </c>
      <c r="F1498" s="85" t="s">
        <v>15</v>
      </c>
      <c r="G1498" s="85">
        <v>7117</v>
      </c>
      <c r="H1498" s="89"/>
      <c r="I1498" s="285" t="s">
        <v>4561</v>
      </c>
      <c r="J1498" s="89"/>
      <c r="K1498" s="89"/>
      <c r="L1498" s="89"/>
      <c r="M1498" s="89"/>
      <c r="N1498" s="286">
        <v>1477.29</v>
      </c>
      <c r="O1498" s="286">
        <v>0</v>
      </c>
      <c r="P1498" s="89" t="s">
        <v>674</v>
      </c>
    </row>
    <row r="1499" spans="1:16" ht="63.75">
      <c r="A1499" s="283">
        <v>287</v>
      </c>
      <c r="B1499" s="89"/>
      <c r="C1499" s="284" t="s">
        <v>128</v>
      </c>
      <c r="D1499" s="84">
        <v>43494</v>
      </c>
      <c r="E1499" s="85" t="s">
        <v>2905</v>
      </c>
      <c r="F1499" s="85" t="s">
        <v>11</v>
      </c>
      <c r="G1499" s="85">
        <v>950852</v>
      </c>
      <c r="H1499" s="89"/>
      <c r="I1499" s="285" t="s">
        <v>4562</v>
      </c>
      <c r="J1499" s="89"/>
      <c r="K1499" s="89"/>
      <c r="L1499" s="89"/>
      <c r="M1499" s="89"/>
      <c r="N1499" s="286">
        <v>50</v>
      </c>
      <c r="O1499" s="286">
        <v>0</v>
      </c>
      <c r="P1499" s="89" t="s">
        <v>674</v>
      </c>
    </row>
    <row r="1500" spans="1:16" ht="89.25">
      <c r="A1500" s="283">
        <v>590</v>
      </c>
      <c r="B1500" s="89"/>
      <c r="C1500" s="284" t="s">
        <v>613</v>
      </c>
      <c r="D1500" s="84">
        <v>43494</v>
      </c>
      <c r="E1500" s="85" t="s">
        <v>2906</v>
      </c>
      <c r="F1500" s="85" t="s">
        <v>11</v>
      </c>
      <c r="G1500" s="85">
        <v>945834</v>
      </c>
      <c r="H1500" s="89"/>
      <c r="I1500" s="285" t="s">
        <v>4563</v>
      </c>
      <c r="J1500" s="89"/>
      <c r="K1500" s="89"/>
      <c r="L1500" s="89"/>
      <c r="M1500" s="89"/>
      <c r="N1500" s="286">
        <v>6880.23</v>
      </c>
      <c r="O1500" s="286">
        <v>0</v>
      </c>
      <c r="P1500" s="89" t="s">
        <v>674</v>
      </c>
    </row>
    <row r="1501" spans="1:16" ht="38.25">
      <c r="A1501" s="283" t="s">
        <v>715</v>
      </c>
      <c r="B1501" s="89"/>
      <c r="C1501" s="284" t="s">
        <v>1431</v>
      </c>
      <c r="D1501" s="84">
        <v>43494</v>
      </c>
      <c r="E1501" s="85" t="s">
        <v>2907</v>
      </c>
      <c r="F1501" s="85" t="s">
        <v>13</v>
      </c>
      <c r="G1501" s="85">
        <v>391383</v>
      </c>
      <c r="H1501" s="89"/>
      <c r="I1501" s="285" t="s">
        <v>724</v>
      </c>
      <c r="J1501" s="89"/>
      <c r="K1501" s="89"/>
      <c r="L1501" s="89"/>
      <c r="M1501" s="89"/>
      <c r="N1501" s="286">
        <v>17892836.199999999</v>
      </c>
      <c r="O1501" s="286">
        <v>0</v>
      </c>
      <c r="P1501" s="89" t="s">
        <v>674</v>
      </c>
    </row>
    <row r="1502" spans="1:16" ht="38.25">
      <c r="A1502" s="283" t="s">
        <v>715</v>
      </c>
      <c r="B1502" s="89"/>
      <c r="C1502" s="284" t="s">
        <v>1431</v>
      </c>
      <c r="D1502" s="84">
        <v>43494</v>
      </c>
      <c r="E1502" s="85" t="s">
        <v>2908</v>
      </c>
      <c r="F1502" s="85" t="s">
        <v>13</v>
      </c>
      <c r="G1502" s="85">
        <v>391385</v>
      </c>
      <c r="H1502" s="89"/>
      <c r="I1502" s="285" t="s">
        <v>724</v>
      </c>
      <c r="J1502" s="89"/>
      <c r="K1502" s="89"/>
      <c r="L1502" s="89"/>
      <c r="M1502" s="89"/>
      <c r="N1502" s="286">
        <v>3291937.56</v>
      </c>
      <c r="O1502" s="286">
        <v>0</v>
      </c>
      <c r="P1502" s="89" t="s">
        <v>674</v>
      </c>
    </row>
    <row r="1503" spans="1:16" ht="38.25">
      <c r="A1503" s="283" t="s">
        <v>715</v>
      </c>
      <c r="B1503" s="89"/>
      <c r="C1503" s="284" t="s">
        <v>1431</v>
      </c>
      <c r="D1503" s="84">
        <v>43494</v>
      </c>
      <c r="E1503" s="85" t="s">
        <v>2909</v>
      </c>
      <c r="F1503" s="85" t="s">
        <v>13</v>
      </c>
      <c r="G1503" s="85">
        <v>391387</v>
      </c>
      <c r="H1503" s="89"/>
      <c r="I1503" s="285" t="s">
        <v>724</v>
      </c>
      <c r="J1503" s="89"/>
      <c r="K1503" s="89"/>
      <c r="L1503" s="89"/>
      <c r="M1503" s="89"/>
      <c r="N1503" s="286">
        <v>3291937.56</v>
      </c>
      <c r="O1503" s="286">
        <v>0</v>
      </c>
      <c r="P1503" s="89" t="s">
        <v>674</v>
      </c>
    </row>
    <row r="1504" spans="1:16" ht="38.25">
      <c r="A1504" s="283" t="s">
        <v>715</v>
      </c>
      <c r="B1504" s="89"/>
      <c r="C1504" s="284" t="s">
        <v>1431</v>
      </c>
      <c r="D1504" s="84">
        <v>43494</v>
      </c>
      <c r="E1504" s="85" t="s">
        <v>2910</v>
      </c>
      <c r="F1504" s="85" t="s">
        <v>13</v>
      </c>
      <c r="G1504" s="85">
        <v>391389</v>
      </c>
      <c r="H1504" s="89"/>
      <c r="I1504" s="285" t="s">
        <v>724</v>
      </c>
      <c r="J1504" s="89"/>
      <c r="K1504" s="89"/>
      <c r="L1504" s="89"/>
      <c r="M1504" s="89"/>
      <c r="N1504" s="286">
        <v>3291937.56</v>
      </c>
      <c r="O1504" s="286">
        <v>0</v>
      </c>
      <c r="P1504" s="89" t="s">
        <v>674</v>
      </c>
    </row>
    <row r="1505" spans="1:16" ht="38.25">
      <c r="A1505" s="283" t="s">
        <v>715</v>
      </c>
      <c r="B1505" s="89"/>
      <c r="C1505" s="284" t="s">
        <v>1431</v>
      </c>
      <c r="D1505" s="84">
        <v>43494</v>
      </c>
      <c r="E1505" s="85" t="s">
        <v>2911</v>
      </c>
      <c r="F1505" s="85" t="s">
        <v>13</v>
      </c>
      <c r="G1505" s="85">
        <v>391391</v>
      </c>
      <c r="H1505" s="89"/>
      <c r="I1505" s="285" t="s">
        <v>724</v>
      </c>
      <c r="J1505" s="89"/>
      <c r="K1505" s="89"/>
      <c r="L1505" s="89"/>
      <c r="M1505" s="89"/>
      <c r="N1505" s="286">
        <v>3291937.56</v>
      </c>
      <c r="O1505" s="286">
        <v>0</v>
      </c>
      <c r="P1505" s="89" t="s">
        <v>674</v>
      </c>
    </row>
    <row r="1506" spans="1:16" ht="38.25">
      <c r="A1506" s="283" t="s">
        <v>715</v>
      </c>
      <c r="B1506" s="89"/>
      <c r="C1506" s="284" t="s">
        <v>1431</v>
      </c>
      <c r="D1506" s="84">
        <v>43494</v>
      </c>
      <c r="E1506" s="85" t="s">
        <v>2912</v>
      </c>
      <c r="F1506" s="85" t="s">
        <v>13</v>
      </c>
      <c r="G1506" s="85">
        <v>391393</v>
      </c>
      <c r="H1506" s="89"/>
      <c r="I1506" s="285" t="s">
        <v>724</v>
      </c>
      <c r="J1506" s="89"/>
      <c r="K1506" s="89"/>
      <c r="L1506" s="89"/>
      <c r="M1506" s="89"/>
      <c r="N1506" s="286">
        <v>3291937.56</v>
      </c>
      <c r="O1506" s="286">
        <v>0</v>
      </c>
      <c r="P1506" s="89" t="s">
        <v>674</v>
      </c>
    </row>
    <row r="1507" spans="1:16" ht="38.25">
      <c r="A1507" s="283" t="s">
        <v>715</v>
      </c>
      <c r="B1507" s="89"/>
      <c r="C1507" s="284" t="s">
        <v>1431</v>
      </c>
      <c r="D1507" s="84">
        <v>43494</v>
      </c>
      <c r="E1507" s="85" t="s">
        <v>2913</v>
      </c>
      <c r="F1507" s="85" t="s">
        <v>13</v>
      </c>
      <c r="G1507" s="85">
        <v>391395</v>
      </c>
      <c r="H1507" s="89"/>
      <c r="I1507" s="285" t="s">
        <v>724</v>
      </c>
      <c r="J1507" s="89"/>
      <c r="K1507" s="89"/>
      <c r="L1507" s="89"/>
      <c r="M1507" s="89"/>
      <c r="N1507" s="286">
        <v>1858266.71</v>
      </c>
      <c r="O1507" s="286">
        <v>0</v>
      </c>
      <c r="P1507" s="89" t="s">
        <v>674</v>
      </c>
    </row>
    <row r="1508" spans="1:16" ht="38.25">
      <c r="A1508" s="283" t="s">
        <v>715</v>
      </c>
      <c r="B1508" s="89"/>
      <c r="C1508" s="284" t="s">
        <v>1431</v>
      </c>
      <c r="D1508" s="84">
        <v>43494</v>
      </c>
      <c r="E1508" s="85" t="s">
        <v>2914</v>
      </c>
      <c r="F1508" s="85" t="s">
        <v>13</v>
      </c>
      <c r="G1508" s="85">
        <v>391397</v>
      </c>
      <c r="H1508" s="89"/>
      <c r="I1508" s="285" t="s">
        <v>724</v>
      </c>
      <c r="J1508" s="89"/>
      <c r="K1508" s="89"/>
      <c r="L1508" s="89"/>
      <c r="M1508" s="89"/>
      <c r="N1508" s="286">
        <v>178033.6</v>
      </c>
      <c r="O1508" s="286">
        <v>0</v>
      </c>
      <c r="P1508" s="89" t="s">
        <v>674</v>
      </c>
    </row>
    <row r="1509" spans="1:16" ht="38.25">
      <c r="A1509" s="283" t="s">
        <v>715</v>
      </c>
      <c r="B1509" s="89"/>
      <c r="C1509" s="284" t="s">
        <v>1431</v>
      </c>
      <c r="D1509" s="84">
        <v>43494</v>
      </c>
      <c r="E1509" s="85" t="s">
        <v>2915</v>
      </c>
      <c r="F1509" s="85" t="s">
        <v>13</v>
      </c>
      <c r="G1509" s="85">
        <v>391399</v>
      </c>
      <c r="H1509" s="89"/>
      <c r="I1509" s="285" t="s">
        <v>724</v>
      </c>
      <c r="J1509" s="89"/>
      <c r="K1509" s="89"/>
      <c r="L1509" s="89"/>
      <c r="M1509" s="89"/>
      <c r="N1509" s="286">
        <v>2894670.91</v>
      </c>
      <c r="O1509" s="286">
        <v>0</v>
      </c>
      <c r="P1509" s="89" t="s">
        <v>674</v>
      </c>
    </row>
    <row r="1510" spans="1:16" ht="38.25">
      <c r="A1510" s="283" t="s">
        <v>715</v>
      </c>
      <c r="B1510" s="89"/>
      <c r="C1510" s="284" t="s">
        <v>1431</v>
      </c>
      <c r="D1510" s="84">
        <v>43494</v>
      </c>
      <c r="E1510" s="85" t="s">
        <v>2916</v>
      </c>
      <c r="F1510" s="85" t="s">
        <v>13</v>
      </c>
      <c r="G1510" s="85">
        <v>391401</v>
      </c>
      <c r="H1510" s="89"/>
      <c r="I1510" s="285" t="s">
        <v>724</v>
      </c>
      <c r="J1510" s="89"/>
      <c r="K1510" s="89"/>
      <c r="L1510" s="89"/>
      <c r="M1510" s="89"/>
      <c r="N1510" s="286">
        <v>668884.51</v>
      </c>
      <c r="O1510" s="286">
        <v>0</v>
      </c>
      <c r="P1510" s="89" t="s">
        <v>674</v>
      </c>
    </row>
    <row r="1511" spans="1:16" ht="38.25">
      <c r="A1511" s="283" t="s">
        <v>715</v>
      </c>
      <c r="B1511" s="89"/>
      <c r="C1511" s="284" t="s">
        <v>1431</v>
      </c>
      <c r="D1511" s="84">
        <v>43494</v>
      </c>
      <c r="E1511" s="85" t="s">
        <v>2917</v>
      </c>
      <c r="F1511" s="85" t="s">
        <v>13</v>
      </c>
      <c r="G1511" s="85">
        <v>391403</v>
      </c>
      <c r="H1511" s="89"/>
      <c r="I1511" s="285" t="s">
        <v>724</v>
      </c>
      <c r="J1511" s="89"/>
      <c r="K1511" s="89"/>
      <c r="L1511" s="89"/>
      <c r="M1511" s="89"/>
      <c r="N1511" s="286">
        <v>5103947.84</v>
      </c>
      <c r="O1511" s="286">
        <v>0</v>
      </c>
      <c r="P1511" s="89" t="s">
        <v>674</v>
      </c>
    </row>
    <row r="1512" spans="1:16" ht="38.25">
      <c r="A1512" s="283" t="s">
        <v>715</v>
      </c>
      <c r="B1512" s="89"/>
      <c r="C1512" s="284" t="s">
        <v>1431</v>
      </c>
      <c r="D1512" s="84">
        <v>43494</v>
      </c>
      <c r="E1512" s="85" t="s">
        <v>2918</v>
      </c>
      <c r="F1512" s="85" t="s">
        <v>13</v>
      </c>
      <c r="G1512" s="85">
        <v>391405</v>
      </c>
      <c r="H1512" s="89"/>
      <c r="I1512" s="285" t="s">
        <v>724</v>
      </c>
      <c r="J1512" s="89"/>
      <c r="K1512" s="89"/>
      <c r="L1512" s="89"/>
      <c r="M1512" s="89"/>
      <c r="N1512" s="286">
        <v>1837169.95</v>
      </c>
      <c r="O1512" s="286">
        <v>0</v>
      </c>
      <c r="P1512" s="89" t="s">
        <v>674</v>
      </c>
    </row>
    <row r="1513" spans="1:16" ht="38.25">
      <c r="A1513" s="283" t="s">
        <v>715</v>
      </c>
      <c r="B1513" s="89"/>
      <c r="C1513" s="284" t="s">
        <v>1431</v>
      </c>
      <c r="D1513" s="84">
        <v>43494</v>
      </c>
      <c r="E1513" s="85" t="s">
        <v>2919</v>
      </c>
      <c r="F1513" s="85" t="s">
        <v>13</v>
      </c>
      <c r="G1513" s="85">
        <v>391407</v>
      </c>
      <c r="H1513" s="89"/>
      <c r="I1513" s="285" t="s">
        <v>724</v>
      </c>
      <c r="J1513" s="89"/>
      <c r="K1513" s="89"/>
      <c r="L1513" s="89"/>
      <c r="M1513" s="89"/>
      <c r="N1513" s="286">
        <v>7950553.6100000003</v>
      </c>
      <c r="O1513" s="286">
        <v>0</v>
      </c>
      <c r="P1513" s="89" t="s">
        <v>674</v>
      </c>
    </row>
    <row r="1514" spans="1:16" ht="38.25">
      <c r="A1514" s="283" t="s">
        <v>715</v>
      </c>
      <c r="B1514" s="89"/>
      <c r="C1514" s="284" t="s">
        <v>1431</v>
      </c>
      <c r="D1514" s="84">
        <v>43494</v>
      </c>
      <c r="E1514" s="85" t="s">
        <v>2920</v>
      </c>
      <c r="F1514" s="85" t="s">
        <v>13</v>
      </c>
      <c r="G1514" s="85">
        <v>391409</v>
      </c>
      <c r="H1514" s="89"/>
      <c r="I1514" s="285" t="s">
        <v>724</v>
      </c>
      <c r="J1514" s="89"/>
      <c r="K1514" s="89"/>
      <c r="L1514" s="89"/>
      <c r="M1514" s="89"/>
      <c r="N1514" s="286">
        <v>488990.13</v>
      </c>
      <c r="O1514" s="286">
        <v>0</v>
      </c>
      <c r="P1514" s="89" t="s">
        <v>674</v>
      </c>
    </row>
    <row r="1515" spans="1:16" ht="38.25">
      <c r="A1515" s="283" t="s">
        <v>715</v>
      </c>
      <c r="B1515" s="89"/>
      <c r="C1515" s="284" t="s">
        <v>1431</v>
      </c>
      <c r="D1515" s="84">
        <v>43494</v>
      </c>
      <c r="E1515" s="85" t="s">
        <v>2921</v>
      </c>
      <c r="F1515" s="85" t="s">
        <v>13</v>
      </c>
      <c r="G1515" s="85">
        <v>391411</v>
      </c>
      <c r="H1515" s="89"/>
      <c r="I1515" s="285" t="s">
        <v>724</v>
      </c>
      <c r="J1515" s="89"/>
      <c r="K1515" s="89"/>
      <c r="L1515" s="89"/>
      <c r="M1515" s="89"/>
      <c r="N1515" s="286">
        <v>1556271.33</v>
      </c>
      <c r="O1515" s="286">
        <v>0</v>
      </c>
      <c r="P1515" s="89" t="s">
        <v>674</v>
      </c>
    </row>
    <row r="1516" spans="1:16" ht="38.25">
      <c r="A1516" s="283" t="s">
        <v>715</v>
      </c>
      <c r="B1516" s="89"/>
      <c r="C1516" s="284" t="s">
        <v>1431</v>
      </c>
      <c r="D1516" s="84">
        <v>43494</v>
      </c>
      <c r="E1516" s="85" t="s">
        <v>2922</v>
      </c>
      <c r="F1516" s="85" t="s">
        <v>13</v>
      </c>
      <c r="G1516" s="85">
        <v>391413</v>
      </c>
      <c r="H1516" s="89"/>
      <c r="I1516" s="285" t="s">
        <v>724</v>
      </c>
      <c r="J1516" s="89"/>
      <c r="K1516" s="89"/>
      <c r="L1516" s="89"/>
      <c r="M1516" s="89"/>
      <c r="N1516" s="286">
        <v>2799927.87</v>
      </c>
      <c r="O1516" s="286">
        <v>0</v>
      </c>
      <c r="P1516" s="89" t="s">
        <v>674</v>
      </c>
    </row>
    <row r="1517" spans="1:16" ht="38.25">
      <c r="A1517" s="283" t="s">
        <v>715</v>
      </c>
      <c r="B1517" s="89"/>
      <c r="C1517" s="284" t="s">
        <v>1431</v>
      </c>
      <c r="D1517" s="84">
        <v>43494</v>
      </c>
      <c r="E1517" s="85" t="s">
        <v>2923</v>
      </c>
      <c r="F1517" s="85" t="s">
        <v>13</v>
      </c>
      <c r="G1517" s="85">
        <v>391415</v>
      </c>
      <c r="H1517" s="89"/>
      <c r="I1517" s="285" t="s">
        <v>724</v>
      </c>
      <c r="J1517" s="89"/>
      <c r="K1517" s="89"/>
      <c r="L1517" s="89"/>
      <c r="M1517" s="89"/>
      <c r="N1517" s="286">
        <v>2799927.87</v>
      </c>
      <c r="O1517" s="286">
        <v>0</v>
      </c>
      <c r="P1517" s="89" t="s">
        <v>674</v>
      </c>
    </row>
    <row r="1518" spans="1:16" ht="38.25">
      <c r="A1518" s="283" t="s">
        <v>715</v>
      </c>
      <c r="B1518" s="89"/>
      <c r="C1518" s="284" t="s">
        <v>1431</v>
      </c>
      <c r="D1518" s="84">
        <v>43494</v>
      </c>
      <c r="E1518" s="85" t="s">
        <v>2924</v>
      </c>
      <c r="F1518" s="85" t="s">
        <v>13</v>
      </c>
      <c r="G1518" s="85">
        <v>391417</v>
      </c>
      <c r="H1518" s="89"/>
      <c r="I1518" s="285" t="s">
        <v>724</v>
      </c>
      <c r="J1518" s="89"/>
      <c r="K1518" s="89"/>
      <c r="L1518" s="89"/>
      <c r="M1518" s="89"/>
      <c r="N1518" s="286">
        <v>2799927.87</v>
      </c>
      <c r="O1518" s="286">
        <v>0</v>
      </c>
      <c r="P1518" s="89" t="s">
        <v>674</v>
      </c>
    </row>
    <row r="1519" spans="1:16" ht="38.25">
      <c r="A1519" s="283" t="s">
        <v>715</v>
      </c>
      <c r="B1519" s="89"/>
      <c r="C1519" s="284" t="s">
        <v>1431</v>
      </c>
      <c r="D1519" s="84">
        <v>43494</v>
      </c>
      <c r="E1519" s="85" t="s">
        <v>2925</v>
      </c>
      <c r="F1519" s="85" t="s">
        <v>13</v>
      </c>
      <c r="G1519" s="85">
        <v>391419</v>
      </c>
      <c r="H1519" s="89"/>
      <c r="I1519" s="285" t="s">
        <v>724</v>
      </c>
      <c r="J1519" s="89"/>
      <c r="K1519" s="89"/>
      <c r="L1519" s="89"/>
      <c r="M1519" s="89"/>
      <c r="N1519" s="286">
        <v>2799927.87</v>
      </c>
      <c r="O1519" s="286">
        <v>0</v>
      </c>
      <c r="P1519" s="89" t="s">
        <v>674</v>
      </c>
    </row>
    <row r="1520" spans="1:16" ht="38.25">
      <c r="A1520" s="283" t="s">
        <v>715</v>
      </c>
      <c r="B1520" s="89"/>
      <c r="C1520" s="284" t="s">
        <v>1431</v>
      </c>
      <c r="D1520" s="84">
        <v>43494</v>
      </c>
      <c r="E1520" s="85" t="s">
        <v>2926</v>
      </c>
      <c r="F1520" s="85" t="s">
        <v>13</v>
      </c>
      <c r="G1520" s="85">
        <v>391421</v>
      </c>
      <c r="H1520" s="89"/>
      <c r="I1520" s="285" t="s">
        <v>724</v>
      </c>
      <c r="J1520" s="89"/>
      <c r="K1520" s="89"/>
      <c r="L1520" s="89"/>
      <c r="M1520" s="89"/>
      <c r="N1520" s="286">
        <v>2799927.87</v>
      </c>
      <c r="O1520" s="286">
        <v>0</v>
      </c>
      <c r="P1520" s="89" t="s">
        <v>674</v>
      </c>
    </row>
    <row r="1521" spans="1:16" ht="38.25">
      <c r="A1521" s="283" t="s">
        <v>715</v>
      </c>
      <c r="B1521" s="89"/>
      <c r="C1521" s="284" t="s">
        <v>1431</v>
      </c>
      <c r="D1521" s="84">
        <v>43494</v>
      </c>
      <c r="E1521" s="85" t="s">
        <v>2927</v>
      </c>
      <c r="F1521" s="85" t="s">
        <v>13</v>
      </c>
      <c r="G1521" s="85">
        <v>391423</v>
      </c>
      <c r="H1521" s="89"/>
      <c r="I1521" s="285" t="s">
        <v>724</v>
      </c>
      <c r="J1521" s="89"/>
      <c r="K1521" s="89"/>
      <c r="L1521" s="89"/>
      <c r="M1521" s="89"/>
      <c r="N1521" s="286">
        <v>7690330.7599999998</v>
      </c>
      <c r="O1521" s="286">
        <v>0</v>
      </c>
      <c r="P1521" s="89" t="s">
        <v>674</v>
      </c>
    </row>
    <row r="1522" spans="1:16" ht="38.25">
      <c r="A1522" s="283" t="s">
        <v>715</v>
      </c>
      <c r="B1522" s="89"/>
      <c r="C1522" s="284" t="s">
        <v>1431</v>
      </c>
      <c r="D1522" s="84">
        <v>43494</v>
      </c>
      <c r="E1522" s="85" t="s">
        <v>2928</v>
      </c>
      <c r="F1522" s="85" t="s">
        <v>13</v>
      </c>
      <c r="G1522" s="85">
        <v>391425</v>
      </c>
      <c r="H1522" s="89"/>
      <c r="I1522" s="285" t="s">
        <v>724</v>
      </c>
      <c r="J1522" s="89"/>
      <c r="K1522" s="89"/>
      <c r="L1522" s="89"/>
      <c r="M1522" s="89"/>
      <c r="N1522" s="286">
        <v>7690330.7599999998</v>
      </c>
      <c r="O1522" s="286">
        <v>0</v>
      </c>
      <c r="P1522" s="89" t="s">
        <v>674</v>
      </c>
    </row>
    <row r="1523" spans="1:16" ht="38.25">
      <c r="A1523" s="283" t="s">
        <v>715</v>
      </c>
      <c r="B1523" s="89"/>
      <c r="C1523" s="284" t="s">
        <v>1431</v>
      </c>
      <c r="D1523" s="84">
        <v>43494</v>
      </c>
      <c r="E1523" s="85" t="s">
        <v>2929</v>
      </c>
      <c r="F1523" s="85" t="s">
        <v>13</v>
      </c>
      <c r="G1523" s="85">
        <v>391427</v>
      </c>
      <c r="H1523" s="89"/>
      <c r="I1523" s="285" t="s">
        <v>724</v>
      </c>
      <c r="J1523" s="89"/>
      <c r="K1523" s="89"/>
      <c r="L1523" s="89"/>
      <c r="M1523" s="89"/>
      <c r="N1523" s="286">
        <v>7690330.7599999998</v>
      </c>
      <c r="O1523" s="286">
        <v>0</v>
      </c>
      <c r="P1523" s="89" t="s">
        <v>674</v>
      </c>
    </row>
    <row r="1524" spans="1:16" ht="38.25">
      <c r="A1524" s="283" t="s">
        <v>715</v>
      </c>
      <c r="B1524" s="89"/>
      <c r="C1524" s="284" t="s">
        <v>1431</v>
      </c>
      <c r="D1524" s="84">
        <v>43494</v>
      </c>
      <c r="E1524" s="85" t="s">
        <v>2930</v>
      </c>
      <c r="F1524" s="85" t="s">
        <v>13</v>
      </c>
      <c r="G1524" s="85">
        <v>391429</v>
      </c>
      <c r="H1524" s="89"/>
      <c r="I1524" s="285" t="s">
        <v>724</v>
      </c>
      <c r="J1524" s="89"/>
      <c r="K1524" s="89"/>
      <c r="L1524" s="89"/>
      <c r="M1524" s="89"/>
      <c r="N1524" s="286">
        <v>7690330.7599999998</v>
      </c>
      <c r="O1524" s="286">
        <v>0</v>
      </c>
      <c r="P1524" s="89" t="s">
        <v>674</v>
      </c>
    </row>
    <row r="1525" spans="1:16" ht="38.25">
      <c r="A1525" s="283" t="s">
        <v>715</v>
      </c>
      <c r="B1525" s="89"/>
      <c r="C1525" s="284" t="s">
        <v>1431</v>
      </c>
      <c r="D1525" s="84">
        <v>43494</v>
      </c>
      <c r="E1525" s="85" t="s">
        <v>2931</v>
      </c>
      <c r="F1525" s="85" t="s">
        <v>13</v>
      </c>
      <c r="G1525" s="85">
        <v>391431</v>
      </c>
      <c r="H1525" s="89"/>
      <c r="I1525" s="285" t="s">
        <v>724</v>
      </c>
      <c r="J1525" s="89"/>
      <c r="K1525" s="89"/>
      <c r="L1525" s="89"/>
      <c r="M1525" s="89"/>
      <c r="N1525" s="286">
        <v>7690330.7599999998</v>
      </c>
      <c r="O1525" s="286">
        <v>0</v>
      </c>
      <c r="P1525" s="89" t="s">
        <v>674</v>
      </c>
    </row>
    <row r="1526" spans="1:16" ht="38.25">
      <c r="A1526" s="283" t="s">
        <v>715</v>
      </c>
      <c r="B1526" s="89"/>
      <c r="C1526" s="284" t="s">
        <v>1431</v>
      </c>
      <c r="D1526" s="84">
        <v>43494</v>
      </c>
      <c r="E1526" s="85" t="s">
        <v>2932</v>
      </c>
      <c r="F1526" s="85" t="s">
        <v>13</v>
      </c>
      <c r="G1526" s="85">
        <v>391433</v>
      </c>
      <c r="H1526" s="89"/>
      <c r="I1526" s="285" t="s">
        <v>724</v>
      </c>
      <c r="J1526" s="89"/>
      <c r="K1526" s="89"/>
      <c r="L1526" s="89"/>
      <c r="M1526" s="89"/>
      <c r="N1526" s="286">
        <v>6514498.7800000003</v>
      </c>
      <c r="O1526" s="286">
        <v>0</v>
      </c>
      <c r="P1526" s="89" t="s">
        <v>674</v>
      </c>
    </row>
    <row r="1527" spans="1:16" ht="38.25">
      <c r="A1527" s="283" t="s">
        <v>715</v>
      </c>
      <c r="B1527" s="89"/>
      <c r="C1527" s="284" t="s">
        <v>1431</v>
      </c>
      <c r="D1527" s="84">
        <v>43494</v>
      </c>
      <c r="E1527" s="85" t="s">
        <v>2933</v>
      </c>
      <c r="F1527" s="85" t="s">
        <v>13</v>
      </c>
      <c r="G1527" s="85">
        <v>391435</v>
      </c>
      <c r="H1527" s="89"/>
      <c r="I1527" s="285" t="s">
        <v>724</v>
      </c>
      <c r="J1527" s="89"/>
      <c r="K1527" s="89"/>
      <c r="L1527" s="89"/>
      <c r="M1527" s="89"/>
      <c r="N1527" s="286">
        <v>6514498.7800000003</v>
      </c>
      <c r="O1527" s="286">
        <v>0</v>
      </c>
      <c r="P1527" s="89" t="s">
        <v>674</v>
      </c>
    </row>
    <row r="1528" spans="1:16" ht="38.25">
      <c r="A1528" s="283" t="s">
        <v>715</v>
      </c>
      <c r="B1528" s="89"/>
      <c r="C1528" s="284" t="s">
        <v>1431</v>
      </c>
      <c r="D1528" s="84">
        <v>43494</v>
      </c>
      <c r="E1528" s="85" t="s">
        <v>2934</v>
      </c>
      <c r="F1528" s="85" t="s">
        <v>13</v>
      </c>
      <c r="G1528" s="85">
        <v>391437</v>
      </c>
      <c r="H1528" s="89"/>
      <c r="I1528" s="285" t="s">
        <v>724</v>
      </c>
      <c r="J1528" s="89"/>
      <c r="K1528" s="89"/>
      <c r="L1528" s="89"/>
      <c r="M1528" s="89"/>
      <c r="N1528" s="286">
        <v>6514498.7800000003</v>
      </c>
      <c r="O1528" s="286">
        <v>0</v>
      </c>
      <c r="P1528" s="89" t="s">
        <v>674</v>
      </c>
    </row>
    <row r="1529" spans="1:16" ht="38.25">
      <c r="A1529" s="283" t="s">
        <v>715</v>
      </c>
      <c r="B1529" s="89"/>
      <c r="C1529" s="284" t="s">
        <v>1431</v>
      </c>
      <c r="D1529" s="84">
        <v>43494</v>
      </c>
      <c r="E1529" s="85" t="s">
        <v>2935</v>
      </c>
      <c r="F1529" s="85" t="s">
        <v>13</v>
      </c>
      <c r="G1529" s="85">
        <v>391439</v>
      </c>
      <c r="H1529" s="89"/>
      <c r="I1529" s="285" t="s">
        <v>724</v>
      </c>
      <c r="J1529" s="89"/>
      <c r="K1529" s="89"/>
      <c r="L1529" s="89"/>
      <c r="M1529" s="89"/>
      <c r="N1529" s="286">
        <v>6514498.7800000003</v>
      </c>
      <c r="O1529" s="286">
        <v>0</v>
      </c>
      <c r="P1529" s="89" t="s">
        <v>674</v>
      </c>
    </row>
    <row r="1530" spans="1:16" ht="38.25">
      <c r="A1530" s="283" t="s">
        <v>715</v>
      </c>
      <c r="B1530" s="89"/>
      <c r="C1530" s="284" t="s">
        <v>1431</v>
      </c>
      <c r="D1530" s="84">
        <v>43494</v>
      </c>
      <c r="E1530" s="85" t="s">
        <v>2936</v>
      </c>
      <c r="F1530" s="85" t="s">
        <v>13</v>
      </c>
      <c r="G1530" s="85">
        <v>391441</v>
      </c>
      <c r="H1530" s="89"/>
      <c r="I1530" s="285" t="s">
        <v>724</v>
      </c>
      <c r="J1530" s="89"/>
      <c r="K1530" s="89"/>
      <c r="L1530" s="89"/>
      <c r="M1530" s="89"/>
      <c r="N1530" s="286">
        <v>6514498.7800000003</v>
      </c>
      <c r="O1530" s="286">
        <v>0</v>
      </c>
      <c r="P1530" s="89" t="s">
        <v>674</v>
      </c>
    </row>
    <row r="1531" spans="1:16" ht="38.25">
      <c r="A1531" s="283" t="s">
        <v>715</v>
      </c>
      <c r="B1531" s="89"/>
      <c r="C1531" s="284" t="s">
        <v>1431</v>
      </c>
      <c r="D1531" s="84">
        <v>43494</v>
      </c>
      <c r="E1531" s="85" t="s">
        <v>2937</v>
      </c>
      <c r="F1531" s="85" t="s">
        <v>13</v>
      </c>
      <c r="G1531" s="85">
        <v>391443</v>
      </c>
      <c r="H1531" s="89"/>
      <c r="I1531" s="285" t="s">
        <v>724</v>
      </c>
      <c r="J1531" s="89"/>
      <c r="K1531" s="89"/>
      <c r="L1531" s="89"/>
      <c r="M1531" s="89"/>
      <c r="N1531" s="286">
        <v>17892836.199999999</v>
      </c>
      <c r="O1531" s="286">
        <v>0</v>
      </c>
      <c r="P1531" s="89" t="s">
        <v>674</v>
      </c>
    </row>
    <row r="1532" spans="1:16" ht="38.25">
      <c r="A1532" s="283" t="s">
        <v>715</v>
      </c>
      <c r="B1532" s="89"/>
      <c r="C1532" s="284" t="s">
        <v>1431</v>
      </c>
      <c r="D1532" s="84">
        <v>43494</v>
      </c>
      <c r="E1532" s="85" t="s">
        <v>2938</v>
      </c>
      <c r="F1532" s="85" t="s">
        <v>13</v>
      </c>
      <c r="G1532" s="85">
        <v>391445</v>
      </c>
      <c r="H1532" s="89"/>
      <c r="I1532" s="285" t="s">
        <v>724</v>
      </c>
      <c r="J1532" s="89"/>
      <c r="K1532" s="89"/>
      <c r="L1532" s="89"/>
      <c r="M1532" s="89"/>
      <c r="N1532" s="286">
        <v>17892836.199999999</v>
      </c>
      <c r="O1532" s="286">
        <v>0</v>
      </c>
      <c r="P1532" s="89" t="s">
        <v>674</v>
      </c>
    </row>
    <row r="1533" spans="1:16" ht="38.25">
      <c r="A1533" s="283" t="s">
        <v>715</v>
      </c>
      <c r="B1533" s="89"/>
      <c r="C1533" s="284" t="s">
        <v>1431</v>
      </c>
      <c r="D1533" s="84">
        <v>43494</v>
      </c>
      <c r="E1533" s="85" t="s">
        <v>2939</v>
      </c>
      <c r="F1533" s="85" t="s">
        <v>13</v>
      </c>
      <c r="G1533" s="85">
        <v>391447</v>
      </c>
      <c r="H1533" s="89"/>
      <c r="I1533" s="285" t="s">
        <v>724</v>
      </c>
      <c r="J1533" s="89"/>
      <c r="K1533" s="89"/>
      <c r="L1533" s="89"/>
      <c r="M1533" s="89"/>
      <c r="N1533" s="286">
        <v>17892836.199999999</v>
      </c>
      <c r="O1533" s="286">
        <v>0</v>
      </c>
      <c r="P1533" s="89" t="s">
        <v>674</v>
      </c>
    </row>
    <row r="1534" spans="1:16" ht="38.25">
      <c r="A1534" s="283" t="s">
        <v>715</v>
      </c>
      <c r="B1534" s="89"/>
      <c r="C1534" s="284" t="s">
        <v>1431</v>
      </c>
      <c r="D1534" s="84">
        <v>43494</v>
      </c>
      <c r="E1534" s="85" t="s">
        <v>2940</v>
      </c>
      <c r="F1534" s="85" t="s">
        <v>13</v>
      </c>
      <c r="G1534" s="85">
        <v>391449</v>
      </c>
      <c r="H1534" s="89"/>
      <c r="I1534" s="285" t="s">
        <v>724</v>
      </c>
      <c r="J1534" s="89"/>
      <c r="K1534" s="89"/>
      <c r="L1534" s="89"/>
      <c r="M1534" s="89"/>
      <c r="N1534" s="286">
        <v>17892836.199999999</v>
      </c>
      <c r="O1534" s="286">
        <v>0</v>
      </c>
      <c r="P1534" s="89" t="s">
        <v>674</v>
      </c>
    </row>
    <row r="1535" spans="1:16" ht="38.25">
      <c r="A1535" s="283" t="s">
        <v>715</v>
      </c>
      <c r="B1535" s="89"/>
      <c r="C1535" s="284" t="s">
        <v>1431</v>
      </c>
      <c r="D1535" s="84">
        <v>43494</v>
      </c>
      <c r="E1535" s="85" t="s">
        <v>2941</v>
      </c>
      <c r="F1535" s="85" t="s">
        <v>13</v>
      </c>
      <c r="G1535" s="85">
        <v>391451</v>
      </c>
      <c r="H1535" s="89"/>
      <c r="I1535" s="285" t="s">
        <v>724</v>
      </c>
      <c r="J1535" s="89"/>
      <c r="K1535" s="89"/>
      <c r="L1535" s="89"/>
      <c r="M1535" s="89"/>
      <c r="N1535" s="286">
        <v>4323567.2699999996</v>
      </c>
      <c r="O1535" s="286">
        <v>0</v>
      </c>
      <c r="P1535" s="89" t="s">
        <v>674</v>
      </c>
    </row>
    <row r="1536" spans="1:16" ht="38.25">
      <c r="A1536" s="283" t="s">
        <v>715</v>
      </c>
      <c r="B1536" s="89"/>
      <c r="C1536" s="284" t="s">
        <v>1431</v>
      </c>
      <c r="D1536" s="84">
        <v>43494</v>
      </c>
      <c r="E1536" s="85" t="s">
        <v>2942</v>
      </c>
      <c r="F1536" s="85" t="s">
        <v>13</v>
      </c>
      <c r="G1536" s="85">
        <v>391453</v>
      </c>
      <c r="H1536" s="89"/>
      <c r="I1536" s="285" t="s">
        <v>724</v>
      </c>
      <c r="J1536" s="89"/>
      <c r="K1536" s="89"/>
      <c r="L1536" s="89"/>
      <c r="M1536" s="89"/>
      <c r="N1536" s="286">
        <v>6734934.2400000002</v>
      </c>
      <c r="O1536" s="286">
        <v>0</v>
      </c>
      <c r="P1536" s="89" t="s">
        <v>674</v>
      </c>
    </row>
    <row r="1537" spans="1:16" ht="38.25">
      <c r="A1537" s="283" t="s">
        <v>715</v>
      </c>
      <c r="B1537" s="89"/>
      <c r="C1537" s="284" t="s">
        <v>1431</v>
      </c>
      <c r="D1537" s="84">
        <v>43494</v>
      </c>
      <c r="E1537" s="85" t="s">
        <v>2943</v>
      </c>
      <c r="F1537" s="85" t="s">
        <v>13</v>
      </c>
      <c r="G1537" s="85">
        <v>391455</v>
      </c>
      <c r="H1537" s="89"/>
      <c r="I1537" s="285" t="s">
        <v>724</v>
      </c>
      <c r="J1537" s="89"/>
      <c r="K1537" s="89"/>
      <c r="L1537" s="89"/>
      <c r="M1537" s="89"/>
      <c r="N1537" s="286">
        <v>414224.77</v>
      </c>
      <c r="O1537" s="286">
        <v>0</v>
      </c>
      <c r="P1537" s="89" t="s">
        <v>674</v>
      </c>
    </row>
    <row r="1538" spans="1:16" ht="38.25">
      <c r="A1538" s="283" t="s">
        <v>715</v>
      </c>
      <c r="B1538" s="89"/>
      <c r="C1538" s="284" t="s">
        <v>1431</v>
      </c>
      <c r="D1538" s="84">
        <v>43494</v>
      </c>
      <c r="E1538" s="85" t="s">
        <v>2944</v>
      </c>
      <c r="F1538" s="85" t="s">
        <v>13</v>
      </c>
      <c r="G1538" s="85">
        <v>391457</v>
      </c>
      <c r="H1538" s="89"/>
      <c r="I1538" s="285" t="s">
        <v>724</v>
      </c>
      <c r="J1538" s="89"/>
      <c r="K1538" s="89"/>
      <c r="L1538" s="89"/>
      <c r="M1538" s="89"/>
      <c r="N1538" s="286">
        <v>1137717.01</v>
      </c>
      <c r="O1538" s="286">
        <v>0</v>
      </c>
      <c r="P1538" s="89" t="s">
        <v>674</v>
      </c>
    </row>
    <row r="1539" spans="1:16" ht="38.25">
      <c r="A1539" s="283" t="s">
        <v>715</v>
      </c>
      <c r="B1539" s="89"/>
      <c r="C1539" s="284" t="s">
        <v>1431</v>
      </c>
      <c r="D1539" s="84">
        <v>43494</v>
      </c>
      <c r="E1539" s="85" t="s">
        <v>2945</v>
      </c>
      <c r="F1539" s="85" t="s">
        <v>13</v>
      </c>
      <c r="G1539" s="85">
        <v>391459</v>
      </c>
      <c r="H1539" s="89"/>
      <c r="I1539" s="285" t="s">
        <v>724</v>
      </c>
      <c r="J1539" s="89"/>
      <c r="K1539" s="89"/>
      <c r="L1539" s="89"/>
      <c r="M1539" s="89"/>
      <c r="N1539" s="286">
        <v>18498288.07</v>
      </c>
      <c r="O1539" s="286">
        <v>0</v>
      </c>
      <c r="P1539" s="89" t="s">
        <v>674</v>
      </c>
    </row>
    <row r="1540" spans="1:16" ht="38.25">
      <c r="A1540" s="283" t="s">
        <v>715</v>
      </c>
      <c r="B1540" s="89"/>
      <c r="C1540" s="284" t="s">
        <v>1431</v>
      </c>
      <c r="D1540" s="84">
        <v>43494</v>
      </c>
      <c r="E1540" s="85" t="s">
        <v>2946</v>
      </c>
      <c r="F1540" s="85" t="s">
        <v>13</v>
      </c>
      <c r="G1540" s="85">
        <v>391461</v>
      </c>
      <c r="H1540" s="89"/>
      <c r="I1540" s="285" t="s">
        <v>724</v>
      </c>
      <c r="J1540" s="89"/>
      <c r="K1540" s="89"/>
      <c r="L1540" s="89"/>
      <c r="M1540" s="89"/>
      <c r="N1540" s="286">
        <v>4274481.9800000004</v>
      </c>
      <c r="O1540" s="286">
        <v>0</v>
      </c>
      <c r="P1540" s="89" t="s">
        <v>674</v>
      </c>
    </row>
    <row r="1541" spans="1:16" ht="38.25">
      <c r="A1541" s="283" t="s">
        <v>715</v>
      </c>
      <c r="B1541" s="89"/>
      <c r="C1541" s="284" t="s">
        <v>1431</v>
      </c>
      <c r="D1541" s="84">
        <v>43494</v>
      </c>
      <c r="E1541" s="85" t="s">
        <v>2947</v>
      </c>
      <c r="F1541" s="85" t="s">
        <v>13</v>
      </c>
      <c r="G1541" s="85">
        <v>391463</v>
      </c>
      <c r="H1541" s="89"/>
      <c r="I1541" s="285" t="s">
        <v>724</v>
      </c>
      <c r="J1541" s="89"/>
      <c r="K1541" s="89"/>
      <c r="L1541" s="89"/>
      <c r="M1541" s="89"/>
      <c r="N1541" s="286">
        <v>11875185.34</v>
      </c>
      <c r="O1541" s="286">
        <v>0</v>
      </c>
      <c r="P1541" s="89" t="s">
        <v>674</v>
      </c>
    </row>
    <row r="1542" spans="1:16" ht="38.25">
      <c r="A1542" s="283" t="s">
        <v>715</v>
      </c>
      <c r="B1542" s="89"/>
      <c r="C1542" s="284" t="s">
        <v>1431</v>
      </c>
      <c r="D1542" s="84">
        <v>43494</v>
      </c>
      <c r="E1542" s="85" t="s">
        <v>2948</v>
      </c>
      <c r="F1542" s="85" t="s">
        <v>13</v>
      </c>
      <c r="G1542" s="85">
        <v>391465</v>
      </c>
      <c r="H1542" s="89"/>
      <c r="I1542" s="285" t="s">
        <v>724</v>
      </c>
      <c r="J1542" s="89"/>
      <c r="K1542" s="89"/>
      <c r="L1542" s="89"/>
      <c r="M1542" s="89"/>
      <c r="N1542" s="286">
        <v>3403329.07</v>
      </c>
      <c r="O1542" s="286">
        <v>0</v>
      </c>
      <c r="P1542" s="89" t="s">
        <v>674</v>
      </c>
    </row>
    <row r="1543" spans="1:16" ht="38.25">
      <c r="A1543" s="283" t="s">
        <v>715</v>
      </c>
      <c r="B1543" s="89"/>
      <c r="C1543" s="284" t="s">
        <v>1431</v>
      </c>
      <c r="D1543" s="84">
        <v>43494</v>
      </c>
      <c r="E1543" s="85" t="s">
        <v>2949</v>
      </c>
      <c r="F1543" s="85" t="s">
        <v>13</v>
      </c>
      <c r="G1543" s="85">
        <v>391467</v>
      </c>
      <c r="H1543" s="89"/>
      <c r="I1543" s="285" t="s">
        <v>724</v>
      </c>
      <c r="J1543" s="89"/>
      <c r="K1543" s="89"/>
      <c r="L1543" s="89"/>
      <c r="M1543" s="89"/>
      <c r="N1543" s="286">
        <v>786422.44</v>
      </c>
      <c r="O1543" s="286">
        <v>0</v>
      </c>
      <c r="P1543" s="89" t="s">
        <v>674</v>
      </c>
    </row>
    <row r="1544" spans="1:16" ht="38.25">
      <c r="A1544" s="283" t="s">
        <v>715</v>
      </c>
      <c r="B1544" s="89"/>
      <c r="C1544" s="284" t="s">
        <v>1431</v>
      </c>
      <c r="D1544" s="84">
        <v>43494</v>
      </c>
      <c r="E1544" s="85" t="s">
        <v>2950</v>
      </c>
      <c r="F1544" s="85" t="s">
        <v>13</v>
      </c>
      <c r="G1544" s="85">
        <v>391469</v>
      </c>
      <c r="H1544" s="89"/>
      <c r="I1544" s="285" t="s">
        <v>724</v>
      </c>
      <c r="J1544" s="89"/>
      <c r="K1544" s="89"/>
      <c r="L1544" s="89"/>
      <c r="M1544" s="89"/>
      <c r="N1544" s="286">
        <v>209318.01</v>
      </c>
      <c r="O1544" s="286">
        <v>0</v>
      </c>
      <c r="P1544" s="89" t="s">
        <v>674</v>
      </c>
    </row>
    <row r="1545" spans="1:16" ht="38.25">
      <c r="A1545" s="283" t="s">
        <v>715</v>
      </c>
      <c r="B1545" s="89"/>
      <c r="C1545" s="284" t="s">
        <v>1431</v>
      </c>
      <c r="D1545" s="84">
        <v>43494</v>
      </c>
      <c r="E1545" s="85" t="s">
        <v>2951</v>
      </c>
      <c r="F1545" s="85" t="s">
        <v>13</v>
      </c>
      <c r="G1545" s="85">
        <v>391471</v>
      </c>
      <c r="H1545" s="89"/>
      <c r="I1545" s="285" t="s">
        <v>724</v>
      </c>
      <c r="J1545" s="89"/>
      <c r="K1545" s="89"/>
      <c r="L1545" s="89"/>
      <c r="M1545" s="89"/>
      <c r="N1545" s="286">
        <v>2184805.59</v>
      </c>
      <c r="O1545" s="286">
        <v>0</v>
      </c>
      <c r="P1545" s="89" t="s">
        <v>674</v>
      </c>
    </row>
    <row r="1546" spans="1:16" ht="38.25">
      <c r="A1546" s="283" t="s">
        <v>715</v>
      </c>
      <c r="B1546" s="89"/>
      <c r="C1546" s="284" t="s">
        <v>1431</v>
      </c>
      <c r="D1546" s="84">
        <v>43494</v>
      </c>
      <c r="E1546" s="85" t="s">
        <v>2952</v>
      </c>
      <c r="F1546" s="85" t="s">
        <v>13</v>
      </c>
      <c r="G1546" s="85">
        <v>391473</v>
      </c>
      <c r="H1546" s="89"/>
      <c r="I1546" s="285" t="s">
        <v>724</v>
      </c>
      <c r="J1546" s="89"/>
      <c r="K1546" s="89"/>
      <c r="L1546" s="89"/>
      <c r="M1546" s="89"/>
      <c r="N1546" s="286">
        <v>2621894.2599999998</v>
      </c>
      <c r="O1546" s="286">
        <v>0</v>
      </c>
      <c r="P1546" s="89" t="s">
        <v>674</v>
      </c>
    </row>
    <row r="1547" spans="1:16" ht="38.25">
      <c r="A1547" s="283" t="s">
        <v>715</v>
      </c>
      <c r="B1547" s="89"/>
      <c r="C1547" s="284" t="s">
        <v>1431</v>
      </c>
      <c r="D1547" s="84">
        <v>43494</v>
      </c>
      <c r="E1547" s="85" t="s">
        <v>2953</v>
      </c>
      <c r="F1547" s="85" t="s">
        <v>13</v>
      </c>
      <c r="G1547" s="85">
        <v>391475</v>
      </c>
      <c r="H1547" s="89"/>
      <c r="I1547" s="285" t="s">
        <v>724</v>
      </c>
      <c r="J1547" s="89"/>
      <c r="K1547" s="89"/>
      <c r="L1547" s="89"/>
      <c r="M1547" s="89"/>
      <c r="N1547" s="286">
        <v>941661.16</v>
      </c>
      <c r="O1547" s="286">
        <v>0</v>
      </c>
      <c r="P1547" s="89" t="s">
        <v>674</v>
      </c>
    </row>
    <row r="1548" spans="1:16" ht="38.25">
      <c r="A1548" s="283" t="s">
        <v>715</v>
      </c>
      <c r="B1548" s="89"/>
      <c r="C1548" s="284" t="s">
        <v>1431</v>
      </c>
      <c r="D1548" s="84">
        <v>43494</v>
      </c>
      <c r="E1548" s="85" t="s">
        <v>2954</v>
      </c>
      <c r="F1548" s="85" t="s">
        <v>13</v>
      </c>
      <c r="G1548" s="85">
        <v>391477</v>
      </c>
      <c r="H1548" s="89"/>
      <c r="I1548" s="285" t="s">
        <v>724</v>
      </c>
      <c r="J1548" s="89"/>
      <c r="K1548" s="89"/>
      <c r="L1548" s="89"/>
      <c r="M1548" s="89"/>
      <c r="N1548" s="286">
        <v>2131043.36</v>
      </c>
      <c r="O1548" s="286">
        <v>0</v>
      </c>
      <c r="P1548" s="89" t="s">
        <v>674</v>
      </c>
    </row>
    <row r="1549" spans="1:16" ht="38.25">
      <c r="A1549" s="283" t="s">
        <v>715</v>
      </c>
      <c r="B1549" s="89"/>
      <c r="C1549" s="284" t="s">
        <v>1431</v>
      </c>
      <c r="D1549" s="84">
        <v>43494</v>
      </c>
      <c r="E1549" s="85" t="s">
        <v>2955</v>
      </c>
      <c r="F1549" s="85" t="s">
        <v>13</v>
      </c>
      <c r="G1549" s="85">
        <v>391479</v>
      </c>
      <c r="H1549" s="89"/>
      <c r="I1549" s="285" t="s">
        <v>724</v>
      </c>
      <c r="J1549" s="89"/>
      <c r="K1549" s="89"/>
      <c r="L1549" s="89"/>
      <c r="M1549" s="89"/>
      <c r="N1549" s="286">
        <v>7201340.6299999999</v>
      </c>
      <c r="O1549" s="286">
        <v>0</v>
      </c>
      <c r="P1549" s="89" t="s">
        <v>674</v>
      </c>
    </row>
    <row r="1550" spans="1:16" ht="38.25">
      <c r="A1550" s="283" t="s">
        <v>715</v>
      </c>
      <c r="B1550" s="89"/>
      <c r="C1550" s="284" t="s">
        <v>1431</v>
      </c>
      <c r="D1550" s="84">
        <v>43494</v>
      </c>
      <c r="E1550" s="85" t="s">
        <v>2956</v>
      </c>
      <c r="F1550" s="85" t="s">
        <v>13</v>
      </c>
      <c r="G1550" s="85">
        <v>391481</v>
      </c>
      <c r="H1550" s="89"/>
      <c r="I1550" s="285" t="s">
        <v>724</v>
      </c>
      <c r="J1550" s="89"/>
      <c r="K1550" s="89"/>
      <c r="L1550" s="89"/>
      <c r="M1550" s="89"/>
      <c r="N1550" s="286">
        <v>16755119.189999999</v>
      </c>
      <c r="O1550" s="286">
        <v>0</v>
      </c>
      <c r="P1550" s="89" t="s">
        <v>674</v>
      </c>
    </row>
    <row r="1551" spans="1:16" ht="38.25">
      <c r="A1551" s="283" t="s">
        <v>715</v>
      </c>
      <c r="B1551" s="89"/>
      <c r="C1551" s="284" t="s">
        <v>1431</v>
      </c>
      <c r="D1551" s="84">
        <v>43494</v>
      </c>
      <c r="E1551" s="85" t="s">
        <v>2957</v>
      </c>
      <c r="F1551" s="85" t="s">
        <v>13</v>
      </c>
      <c r="G1551" s="85">
        <v>391483</v>
      </c>
      <c r="H1551" s="89"/>
      <c r="I1551" s="285" t="s">
        <v>724</v>
      </c>
      <c r="J1551" s="89"/>
      <c r="K1551" s="89"/>
      <c r="L1551" s="89"/>
      <c r="M1551" s="89"/>
      <c r="N1551" s="286">
        <v>3082619.55</v>
      </c>
      <c r="O1551" s="286">
        <v>0</v>
      </c>
      <c r="P1551" s="89" t="s">
        <v>674</v>
      </c>
    </row>
    <row r="1552" spans="1:16" ht="38.25">
      <c r="A1552" s="283" t="s">
        <v>715</v>
      </c>
      <c r="B1552" s="89"/>
      <c r="C1552" s="284" t="s">
        <v>1431</v>
      </c>
      <c r="D1552" s="84">
        <v>43494</v>
      </c>
      <c r="E1552" s="85" t="s">
        <v>2958</v>
      </c>
      <c r="F1552" s="85" t="s">
        <v>13</v>
      </c>
      <c r="G1552" s="85">
        <v>391485</v>
      </c>
      <c r="H1552" s="89"/>
      <c r="I1552" s="285" t="s">
        <v>724</v>
      </c>
      <c r="J1552" s="89"/>
      <c r="K1552" s="89"/>
      <c r="L1552" s="89"/>
      <c r="M1552" s="89"/>
      <c r="N1552" s="286">
        <v>26866143.850000001</v>
      </c>
      <c r="O1552" s="286">
        <v>0</v>
      </c>
      <c r="P1552" s="89" t="s">
        <v>674</v>
      </c>
    </row>
    <row r="1553" spans="1:16" ht="38.25">
      <c r="A1553" s="283" t="s">
        <v>715</v>
      </c>
      <c r="B1553" s="89"/>
      <c r="C1553" s="284" t="s">
        <v>1431</v>
      </c>
      <c r="D1553" s="84">
        <v>43494</v>
      </c>
      <c r="E1553" s="85" t="s">
        <v>2959</v>
      </c>
      <c r="F1553" s="85" t="s">
        <v>13</v>
      </c>
      <c r="G1553" s="85">
        <v>391487</v>
      </c>
      <c r="H1553" s="89"/>
      <c r="I1553" s="285" t="s">
        <v>724</v>
      </c>
      <c r="J1553" s="89"/>
      <c r="K1553" s="89"/>
      <c r="L1553" s="89"/>
      <c r="M1553" s="89"/>
      <c r="N1553" s="286">
        <v>9183855.1799999997</v>
      </c>
      <c r="O1553" s="286">
        <v>0</v>
      </c>
      <c r="P1553" s="89" t="s">
        <v>674</v>
      </c>
    </row>
    <row r="1554" spans="1:16" ht="38.25">
      <c r="A1554" s="283" t="s">
        <v>715</v>
      </c>
      <c r="B1554" s="89"/>
      <c r="C1554" s="284" t="s">
        <v>1431</v>
      </c>
      <c r="D1554" s="84">
        <v>43494</v>
      </c>
      <c r="E1554" s="85" t="s">
        <v>2960</v>
      </c>
      <c r="F1554" s="85" t="s">
        <v>13</v>
      </c>
      <c r="G1554" s="85">
        <v>391489</v>
      </c>
      <c r="H1554" s="89"/>
      <c r="I1554" s="285" t="s">
        <v>724</v>
      </c>
      <c r="J1554" s="89"/>
      <c r="K1554" s="89"/>
      <c r="L1554" s="89"/>
      <c r="M1554" s="89"/>
      <c r="N1554" s="286">
        <v>4459.21</v>
      </c>
      <c r="O1554" s="286">
        <v>0</v>
      </c>
      <c r="P1554" s="89" t="s">
        <v>674</v>
      </c>
    </row>
    <row r="1555" spans="1:16" ht="38.25">
      <c r="A1555" s="283" t="s">
        <v>715</v>
      </c>
      <c r="B1555" s="89"/>
      <c r="C1555" s="284" t="s">
        <v>1431</v>
      </c>
      <c r="D1555" s="84">
        <v>43494</v>
      </c>
      <c r="E1555" s="85" t="s">
        <v>2961</v>
      </c>
      <c r="F1555" s="85" t="s">
        <v>13</v>
      </c>
      <c r="G1555" s="85">
        <v>391491</v>
      </c>
      <c r="H1555" s="89"/>
      <c r="I1555" s="285" t="s">
        <v>724</v>
      </c>
      <c r="J1555" s="89"/>
      <c r="K1555" s="89"/>
      <c r="L1555" s="89"/>
      <c r="M1555" s="89"/>
      <c r="N1555" s="286">
        <v>18666.2</v>
      </c>
      <c r="O1555" s="286">
        <v>0</v>
      </c>
      <c r="P1555" s="89" t="s">
        <v>674</v>
      </c>
    </row>
    <row r="1556" spans="1:16" ht="38.25">
      <c r="A1556" s="283" t="s">
        <v>715</v>
      </c>
      <c r="B1556" s="89"/>
      <c r="C1556" s="284" t="s">
        <v>1431</v>
      </c>
      <c r="D1556" s="84">
        <v>43494</v>
      </c>
      <c r="E1556" s="85" t="s">
        <v>2962</v>
      </c>
      <c r="F1556" s="85" t="s">
        <v>13</v>
      </c>
      <c r="G1556" s="85">
        <v>391493</v>
      </c>
      <c r="H1556" s="89"/>
      <c r="I1556" s="285" t="s">
        <v>724</v>
      </c>
      <c r="J1556" s="89"/>
      <c r="K1556" s="89"/>
      <c r="L1556" s="89"/>
      <c r="M1556" s="89"/>
      <c r="N1556" s="286">
        <v>4378.3999999999996</v>
      </c>
      <c r="O1556" s="286">
        <v>0</v>
      </c>
      <c r="P1556" s="89" t="s">
        <v>674</v>
      </c>
    </row>
    <row r="1557" spans="1:16" ht="38.25">
      <c r="A1557" s="283" t="s">
        <v>715</v>
      </c>
      <c r="B1557" s="89"/>
      <c r="C1557" s="284" t="s">
        <v>1431</v>
      </c>
      <c r="D1557" s="84">
        <v>43494</v>
      </c>
      <c r="E1557" s="85" t="s">
        <v>2963</v>
      </c>
      <c r="F1557" s="85" t="s">
        <v>13</v>
      </c>
      <c r="G1557" s="85">
        <v>391495</v>
      </c>
      <c r="H1557" s="89"/>
      <c r="I1557" s="285" t="s">
        <v>724</v>
      </c>
      <c r="J1557" s="89"/>
      <c r="K1557" s="89"/>
      <c r="L1557" s="89"/>
      <c r="M1557" s="89"/>
      <c r="N1557" s="286">
        <v>6597.06</v>
      </c>
      <c r="O1557" s="286">
        <v>0</v>
      </c>
      <c r="P1557" s="89" t="s">
        <v>674</v>
      </c>
    </row>
    <row r="1558" spans="1:16" ht="38.25">
      <c r="A1558" s="283" t="s">
        <v>715</v>
      </c>
      <c r="B1558" s="89"/>
      <c r="C1558" s="284" t="s">
        <v>1431</v>
      </c>
      <c r="D1558" s="84">
        <v>43494</v>
      </c>
      <c r="E1558" s="85" t="s">
        <v>2964</v>
      </c>
      <c r="F1558" s="85" t="s">
        <v>13</v>
      </c>
      <c r="G1558" s="85">
        <v>391497</v>
      </c>
      <c r="H1558" s="89"/>
      <c r="I1558" s="285" t="s">
        <v>724</v>
      </c>
      <c r="J1558" s="89"/>
      <c r="K1558" s="89"/>
      <c r="L1558" s="89"/>
      <c r="M1558" s="89"/>
      <c r="N1558" s="286">
        <v>34026.29</v>
      </c>
      <c r="O1558" s="286">
        <v>0</v>
      </c>
      <c r="P1558" s="89" t="s">
        <v>674</v>
      </c>
    </row>
    <row r="1559" spans="1:16" ht="38.25">
      <c r="A1559" s="283" t="s">
        <v>715</v>
      </c>
      <c r="B1559" s="89"/>
      <c r="C1559" s="284" t="s">
        <v>1431</v>
      </c>
      <c r="D1559" s="84">
        <v>43494</v>
      </c>
      <c r="E1559" s="85" t="s">
        <v>2965</v>
      </c>
      <c r="F1559" s="85" t="s">
        <v>13</v>
      </c>
      <c r="G1559" s="85">
        <v>391499</v>
      </c>
      <c r="H1559" s="89"/>
      <c r="I1559" s="285" t="s">
        <v>724</v>
      </c>
      <c r="J1559" s="89"/>
      <c r="K1559" s="89"/>
      <c r="L1559" s="89"/>
      <c r="M1559" s="89"/>
      <c r="N1559" s="286">
        <v>51268.9</v>
      </c>
      <c r="O1559" s="286">
        <v>0</v>
      </c>
      <c r="P1559" s="89" t="s">
        <v>674</v>
      </c>
    </row>
    <row r="1560" spans="1:16" ht="38.25">
      <c r="A1560" s="283" t="s">
        <v>715</v>
      </c>
      <c r="B1560" s="89"/>
      <c r="C1560" s="284" t="s">
        <v>1431</v>
      </c>
      <c r="D1560" s="84">
        <v>43494</v>
      </c>
      <c r="E1560" s="85" t="s">
        <v>2966</v>
      </c>
      <c r="F1560" s="85" t="s">
        <v>13</v>
      </c>
      <c r="G1560" s="85">
        <v>391501</v>
      </c>
      <c r="H1560" s="89"/>
      <c r="I1560" s="285" t="s">
        <v>724</v>
      </c>
      <c r="J1560" s="89"/>
      <c r="K1560" s="89"/>
      <c r="L1560" s="89"/>
      <c r="M1560" s="89"/>
      <c r="N1560" s="286">
        <v>61225.71</v>
      </c>
      <c r="O1560" s="286">
        <v>0</v>
      </c>
      <c r="P1560" s="89" t="s">
        <v>674</v>
      </c>
    </row>
    <row r="1561" spans="1:16" ht="38.25">
      <c r="A1561" s="283" t="s">
        <v>715</v>
      </c>
      <c r="B1561" s="89"/>
      <c r="C1561" s="284" t="s">
        <v>1431</v>
      </c>
      <c r="D1561" s="84">
        <v>43494</v>
      </c>
      <c r="E1561" s="85" t="s">
        <v>2967</v>
      </c>
      <c r="F1561" s="85" t="s">
        <v>13</v>
      </c>
      <c r="G1561" s="85">
        <v>391503</v>
      </c>
      <c r="H1561" s="89"/>
      <c r="I1561" s="285" t="s">
        <v>724</v>
      </c>
      <c r="J1561" s="89"/>
      <c r="K1561" s="89"/>
      <c r="L1561" s="89"/>
      <c r="M1561" s="89"/>
      <c r="N1561" s="286">
        <v>17479.28</v>
      </c>
      <c r="O1561" s="286">
        <v>0</v>
      </c>
      <c r="P1561" s="89" t="s">
        <v>674</v>
      </c>
    </row>
    <row r="1562" spans="1:16" ht="38.25">
      <c r="A1562" s="283" t="s">
        <v>715</v>
      </c>
      <c r="B1562" s="89"/>
      <c r="C1562" s="284" t="s">
        <v>1431</v>
      </c>
      <c r="D1562" s="84">
        <v>43494</v>
      </c>
      <c r="E1562" s="85" t="s">
        <v>2968</v>
      </c>
      <c r="F1562" s="85" t="s">
        <v>13</v>
      </c>
      <c r="G1562" s="85">
        <v>391505</v>
      </c>
      <c r="H1562" s="89"/>
      <c r="I1562" s="285" t="s">
        <v>724</v>
      </c>
      <c r="J1562" s="89"/>
      <c r="K1562" s="89"/>
      <c r="L1562" s="89"/>
      <c r="M1562" s="89"/>
      <c r="N1562" s="286">
        <v>6277.72</v>
      </c>
      <c r="O1562" s="286">
        <v>0</v>
      </c>
      <c r="P1562" s="89" t="s">
        <v>674</v>
      </c>
    </row>
    <row r="1563" spans="1:16" ht="38.25">
      <c r="A1563" s="283" t="s">
        <v>715</v>
      </c>
      <c r="B1563" s="89"/>
      <c r="C1563" s="284" t="s">
        <v>1431</v>
      </c>
      <c r="D1563" s="84">
        <v>43494</v>
      </c>
      <c r="E1563" s="85" t="s">
        <v>2969</v>
      </c>
      <c r="F1563" s="85" t="s">
        <v>13</v>
      </c>
      <c r="G1563" s="85">
        <v>391507</v>
      </c>
      <c r="H1563" s="89"/>
      <c r="I1563" s="285" t="s">
        <v>724</v>
      </c>
      <c r="J1563" s="89"/>
      <c r="K1563" s="89"/>
      <c r="L1563" s="89"/>
      <c r="M1563" s="89"/>
      <c r="N1563" s="286">
        <v>14206.92</v>
      </c>
      <c r="O1563" s="286">
        <v>0</v>
      </c>
      <c r="P1563" s="89" t="s">
        <v>674</v>
      </c>
    </row>
    <row r="1564" spans="1:16" ht="38.25">
      <c r="A1564" s="283" t="s">
        <v>715</v>
      </c>
      <c r="B1564" s="89"/>
      <c r="C1564" s="284" t="s">
        <v>1431</v>
      </c>
      <c r="D1564" s="84">
        <v>43494</v>
      </c>
      <c r="E1564" s="85" t="s">
        <v>2970</v>
      </c>
      <c r="F1564" s="85" t="s">
        <v>13</v>
      </c>
      <c r="G1564" s="85">
        <v>391509</v>
      </c>
      <c r="H1564" s="89"/>
      <c r="I1564" s="285" t="s">
        <v>724</v>
      </c>
      <c r="J1564" s="89"/>
      <c r="K1564" s="89"/>
      <c r="L1564" s="89"/>
      <c r="M1564" s="89"/>
      <c r="N1564" s="286">
        <v>17242.54</v>
      </c>
      <c r="O1564" s="286">
        <v>0</v>
      </c>
      <c r="P1564" s="89" t="s">
        <v>674</v>
      </c>
    </row>
    <row r="1565" spans="1:16" ht="38.25">
      <c r="A1565" s="283" t="s">
        <v>715</v>
      </c>
      <c r="B1565" s="89"/>
      <c r="C1565" s="284" t="s">
        <v>1431</v>
      </c>
      <c r="D1565" s="84">
        <v>43494</v>
      </c>
      <c r="E1565" s="85" t="s">
        <v>2971</v>
      </c>
      <c r="F1565" s="85" t="s">
        <v>13</v>
      </c>
      <c r="G1565" s="85">
        <v>391511</v>
      </c>
      <c r="H1565" s="89"/>
      <c r="I1565" s="285" t="s">
        <v>724</v>
      </c>
      <c r="J1565" s="89"/>
      <c r="K1565" s="89"/>
      <c r="L1565" s="89"/>
      <c r="M1565" s="89"/>
      <c r="N1565" s="286">
        <v>39021.050000000003</v>
      </c>
      <c r="O1565" s="286">
        <v>0</v>
      </c>
      <c r="P1565" s="89" t="s">
        <v>674</v>
      </c>
    </row>
    <row r="1566" spans="1:16" ht="38.25">
      <c r="A1566" s="283" t="s">
        <v>715</v>
      </c>
      <c r="B1566" s="89"/>
      <c r="C1566" s="284" t="s">
        <v>1431</v>
      </c>
      <c r="D1566" s="84">
        <v>43494</v>
      </c>
      <c r="E1566" s="85" t="s">
        <v>2972</v>
      </c>
      <c r="F1566" s="85" t="s">
        <v>13</v>
      </c>
      <c r="G1566" s="85">
        <v>391513</v>
      </c>
      <c r="H1566" s="89"/>
      <c r="I1566" s="285" t="s">
        <v>724</v>
      </c>
      <c r="J1566" s="89"/>
      <c r="K1566" s="89"/>
      <c r="L1566" s="89"/>
      <c r="M1566" s="89"/>
      <c r="N1566" s="286">
        <v>48008.959999999999</v>
      </c>
      <c r="O1566" s="286">
        <v>0</v>
      </c>
      <c r="P1566" s="89" t="s">
        <v>674</v>
      </c>
    </row>
    <row r="1567" spans="1:16" ht="38.25">
      <c r="A1567" s="283" t="s">
        <v>715</v>
      </c>
      <c r="B1567" s="89"/>
      <c r="C1567" s="284" t="s">
        <v>1431</v>
      </c>
      <c r="D1567" s="84">
        <v>43494</v>
      </c>
      <c r="E1567" s="85" t="s">
        <v>2973</v>
      </c>
      <c r="F1567" s="85" t="s">
        <v>13</v>
      </c>
      <c r="G1567" s="85">
        <v>391516</v>
      </c>
      <c r="H1567" s="89"/>
      <c r="I1567" s="285" t="s">
        <v>724</v>
      </c>
      <c r="J1567" s="89"/>
      <c r="K1567" s="89"/>
      <c r="L1567" s="89"/>
      <c r="M1567" s="89"/>
      <c r="N1567" s="286">
        <v>5853160.8200000003</v>
      </c>
      <c r="O1567" s="286">
        <v>0</v>
      </c>
      <c r="P1567" s="89" t="s">
        <v>674</v>
      </c>
    </row>
    <row r="1568" spans="1:16" ht="38.25">
      <c r="A1568" s="283" t="s">
        <v>715</v>
      </c>
      <c r="B1568" s="89"/>
      <c r="C1568" s="284" t="s">
        <v>1431</v>
      </c>
      <c r="D1568" s="84">
        <v>43494</v>
      </c>
      <c r="E1568" s="85" t="s">
        <v>2974</v>
      </c>
      <c r="F1568" s="85" t="s">
        <v>13</v>
      </c>
      <c r="G1568" s="85">
        <v>391518</v>
      </c>
      <c r="H1568" s="89"/>
      <c r="I1568" s="285" t="s">
        <v>724</v>
      </c>
      <c r="J1568" s="89"/>
      <c r="K1568" s="89"/>
      <c r="L1568" s="89"/>
      <c r="M1568" s="89"/>
      <c r="N1568" s="286">
        <v>2586382.86</v>
      </c>
      <c r="O1568" s="286">
        <v>0</v>
      </c>
      <c r="P1568" s="89" t="s">
        <v>674</v>
      </c>
    </row>
    <row r="1569" spans="1:16" ht="38.25">
      <c r="A1569" s="283" t="s">
        <v>715</v>
      </c>
      <c r="B1569" s="89"/>
      <c r="C1569" s="284" t="s">
        <v>1431</v>
      </c>
      <c r="D1569" s="84">
        <v>43494</v>
      </c>
      <c r="E1569" s="85" t="s">
        <v>2975</v>
      </c>
      <c r="F1569" s="85" t="s">
        <v>13</v>
      </c>
      <c r="G1569" s="85">
        <v>391520</v>
      </c>
      <c r="H1569" s="89"/>
      <c r="I1569" s="285" t="s">
        <v>724</v>
      </c>
      <c r="J1569" s="89"/>
      <c r="K1569" s="89"/>
      <c r="L1569" s="89"/>
      <c r="M1569" s="89"/>
      <c r="N1569" s="286">
        <v>4958227.51</v>
      </c>
      <c r="O1569" s="286">
        <v>0</v>
      </c>
      <c r="P1569" s="89" t="s">
        <v>674</v>
      </c>
    </row>
    <row r="1570" spans="1:16" ht="38.25">
      <c r="A1570" s="283" t="s">
        <v>715</v>
      </c>
      <c r="B1570" s="89"/>
      <c r="C1570" s="284" t="s">
        <v>1431</v>
      </c>
      <c r="D1570" s="84">
        <v>43494</v>
      </c>
      <c r="E1570" s="85" t="s">
        <v>2976</v>
      </c>
      <c r="F1570" s="85" t="s">
        <v>13</v>
      </c>
      <c r="G1570" s="85">
        <v>391522</v>
      </c>
      <c r="H1570" s="89"/>
      <c r="I1570" s="285" t="s">
        <v>724</v>
      </c>
      <c r="J1570" s="89"/>
      <c r="K1570" s="89"/>
      <c r="L1570" s="89"/>
      <c r="M1570" s="89"/>
      <c r="N1570" s="286">
        <v>6100274</v>
      </c>
      <c r="O1570" s="286">
        <v>0</v>
      </c>
      <c r="P1570" s="89" t="s">
        <v>674</v>
      </c>
    </row>
    <row r="1571" spans="1:16" ht="38.25">
      <c r="A1571" s="283" t="s">
        <v>715</v>
      </c>
      <c r="B1571" s="89"/>
      <c r="C1571" s="284" t="s">
        <v>1431</v>
      </c>
      <c r="D1571" s="84">
        <v>43494</v>
      </c>
      <c r="E1571" s="85" t="s">
        <v>2977</v>
      </c>
      <c r="F1571" s="85" t="s">
        <v>13</v>
      </c>
      <c r="G1571" s="85">
        <v>391524</v>
      </c>
      <c r="H1571" s="89"/>
      <c r="I1571" s="285" t="s">
        <v>724</v>
      </c>
      <c r="J1571" s="89"/>
      <c r="K1571" s="89"/>
      <c r="L1571" s="89"/>
      <c r="M1571" s="89"/>
      <c r="N1571" s="286">
        <v>2190931.5699999998</v>
      </c>
      <c r="O1571" s="286">
        <v>0</v>
      </c>
      <c r="P1571" s="89" t="s">
        <v>674</v>
      </c>
    </row>
    <row r="1572" spans="1:16" ht="38.25">
      <c r="A1572" s="283" t="s">
        <v>715</v>
      </c>
      <c r="B1572" s="89"/>
      <c r="C1572" s="284" t="s">
        <v>1431</v>
      </c>
      <c r="D1572" s="84">
        <v>43494</v>
      </c>
      <c r="E1572" s="85" t="s">
        <v>2978</v>
      </c>
      <c r="F1572" s="85" t="s">
        <v>13</v>
      </c>
      <c r="G1572" s="85">
        <v>391526</v>
      </c>
      <c r="H1572" s="89"/>
      <c r="I1572" s="285" t="s">
        <v>724</v>
      </c>
      <c r="J1572" s="89"/>
      <c r="K1572" s="89"/>
      <c r="L1572" s="89"/>
      <c r="M1572" s="89"/>
      <c r="N1572" s="286">
        <v>6017650.8600000003</v>
      </c>
      <c r="O1572" s="286">
        <v>0</v>
      </c>
      <c r="P1572" s="89" t="s">
        <v>674</v>
      </c>
    </row>
    <row r="1573" spans="1:16" ht="38.25">
      <c r="A1573" s="283" t="s">
        <v>715</v>
      </c>
      <c r="B1573" s="89"/>
      <c r="C1573" s="284" t="s">
        <v>1431</v>
      </c>
      <c r="D1573" s="84">
        <v>43494</v>
      </c>
      <c r="E1573" s="85" t="s">
        <v>2979</v>
      </c>
      <c r="F1573" s="85" t="s">
        <v>13</v>
      </c>
      <c r="G1573" s="85">
        <v>391528</v>
      </c>
      <c r="H1573" s="89"/>
      <c r="I1573" s="285" t="s">
        <v>724</v>
      </c>
      <c r="J1573" s="89"/>
      <c r="K1573" s="89"/>
      <c r="L1573" s="89"/>
      <c r="M1573" s="89"/>
      <c r="N1573" s="286">
        <v>13618354.210000001</v>
      </c>
      <c r="O1573" s="286">
        <v>0</v>
      </c>
      <c r="P1573" s="89" t="s">
        <v>674</v>
      </c>
    </row>
    <row r="1574" spans="1:16" ht="38.25">
      <c r="A1574" s="283" t="s">
        <v>715</v>
      </c>
      <c r="B1574" s="89"/>
      <c r="C1574" s="284" t="s">
        <v>1431</v>
      </c>
      <c r="D1574" s="84">
        <v>43494</v>
      </c>
      <c r="E1574" s="85" t="s">
        <v>2980</v>
      </c>
      <c r="F1574" s="85" t="s">
        <v>13</v>
      </c>
      <c r="G1574" s="85">
        <v>391530</v>
      </c>
      <c r="H1574" s="89"/>
      <c r="I1574" s="285" t="s">
        <v>724</v>
      </c>
      <c r="J1574" s="89"/>
      <c r="K1574" s="89"/>
      <c r="L1574" s="89"/>
      <c r="M1574" s="89"/>
      <c r="N1574" s="286">
        <v>2505515.12</v>
      </c>
      <c r="O1574" s="286">
        <v>0</v>
      </c>
      <c r="P1574" s="89" t="s">
        <v>674</v>
      </c>
    </row>
    <row r="1575" spans="1:16" ht="38.25">
      <c r="A1575" s="283" t="s">
        <v>715</v>
      </c>
      <c r="B1575" s="89"/>
      <c r="C1575" s="284" t="s">
        <v>1431</v>
      </c>
      <c r="D1575" s="84">
        <v>43494</v>
      </c>
      <c r="E1575" s="85" t="s">
        <v>2981</v>
      </c>
      <c r="F1575" s="85" t="s">
        <v>13</v>
      </c>
      <c r="G1575" s="85">
        <v>391532</v>
      </c>
      <c r="H1575" s="89"/>
      <c r="I1575" s="285" t="s">
        <v>724</v>
      </c>
      <c r="J1575" s="89"/>
      <c r="K1575" s="89"/>
      <c r="L1575" s="89"/>
      <c r="M1575" s="89"/>
      <c r="N1575" s="286">
        <v>1107131.97</v>
      </c>
      <c r="O1575" s="286">
        <v>0</v>
      </c>
      <c r="P1575" s="89" t="s">
        <v>674</v>
      </c>
    </row>
    <row r="1576" spans="1:16" ht="38.25">
      <c r="A1576" s="283" t="s">
        <v>715</v>
      </c>
      <c r="B1576" s="89"/>
      <c r="C1576" s="284" t="s">
        <v>1431</v>
      </c>
      <c r="D1576" s="84">
        <v>43494</v>
      </c>
      <c r="E1576" s="85" t="s">
        <v>2982</v>
      </c>
      <c r="F1576" s="85" t="s">
        <v>13</v>
      </c>
      <c r="G1576" s="85">
        <v>391534</v>
      </c>
      <c r="H1576" s="89"/>
      <c r="I1576" s="285" t="s">
        <v>724</v>
      </c>
      <c r="J1576" s="89"/>
      <c r="K1576" s="89"/>
      <c r="L1576" s="89"/>
      <c r="M1576" s="89"/>
      <c r="N1576" s="286">
        <v>21367769.75</v>
      </c>
      <c r="O1576" s="286">
        <v>0</v>
      </c>
      <c r="P1576" s="89" t="s">
        <v>674</v>
      </c>
    </row>
    <row r="1577" spans="1:16" ht="38.25">
      <c r="A1577" s="283" t="s">
        <v>715</v>
      </c>
      <c r="B1577" s="89"/>
      <c r="C1577" s="284" t="s">
        <v>1431</v>
      </c>
      <c r="D1577" s="84">
        <v>43494</v>
      </c>
      <c r="E1577" s="85" t="s">
        <v>2983</v>
      </c>
      <c r="F1577" s="85" t="s">
        <v>13</v>
      </c>
      <c r="G1577" s="85">
        <v>391536</v>
      </c>
      <c r="H1577" s="89"/>
      <c r="I1577" s="285" t="s">
        <v>724</v>
      </c>
      <c r="J1577" s="89"/>
      <c r="K1577" s="89"/>
      <c r="L1577" s="89"/>
      <c r="M1577" s="89"/>
      <c r="N1577" s="286">
        <v>20950822.719999999</v>
      </c>
      <c r="O1577" s="286">
        <v>0</v>
      </c>
      <c r="P1577" s="89" t="s">
        <v>674</v>
      </c>
    </row>
    <row r="1578" spans="1:16" ht="38.25">
      <c r="A1578" s="283" t="s">
        <v>715</v>
      </c>
      <c r="B1578" s="89"/>
      <c r="C1578" s="284" t="s">
        <v>1431</v>
      </c>
      <c r="D1578" s="84">
        <v>43494</v>
      </c>
      <c r="E1578" s="85" t="s">
        <v>2984</v>
      </c>
      <c r="F1578" s="85" t="s">
        <v>13</v>
      </c>
      <c r="G1578" s="85">
        <v>391538</v>
      </c>
      <c r="H1578" s="89"/>
      <c r="I1578" s="285" t="s">
        <v>724</v>
      </c>
      <c r="J1578" s="89"/>
      <c r="K1578" s="89"/>
      <c r="L1578" s="89"/>
      <c r="M1578" s="89"/>
      <c r="N1578" s="286">
        <v>10347449.619999999</v>
      </c>
      <c r="O1578" s="286">
        <v>0</v>
      </c>
      <c r="P1578" s="89" t="s">
        <v>674</v>
      </c>
    </row>
    <row r="1579" spans="1:16" ht="38.25">
      <c r="A1579" s="283" t="s">
        <v>715</v>
      </c>
      <c r="B1579" s="89"/>
      <c r="C1579" s="284" t="s">
        <v>1431</v>
      </c>
      <c r="D1579" s="84">
        <v>43494</v>
      </c>
      <c r="E1579" s="85" t="s">
        <v>2985</v>
      </c>
      <c r="F1579" s="85" t="s">
        <v>13</v>
      </c>
      <c r="G1579" s="85">
        <v>391540</v>
      </c>
      <c r="H1579" s="89"/>
      <c r="I1579" s="285" t="s">
        <v>724</v>
      </c>
      <c r="J1579" s="89"/>
      <c r="K1579" s="89"/>
      <c r="L1579" s="89"/>
      <c r="M1579" s="89"/>
      <c r="N1579" s="286">
        <v>124097658.76000001</v>
      </c>
      <c r="O1579" s="286">
        <v>0</v>
      </c>
      <c r="P1579" s="89" t="s">
        <v>674</v>
      </c>
    </row>
    <row r="1580" spans="1:16" ht="38.25">
      <c r="A1580" s="283" t="s">
        <v>715</v>
      </c>
      <c r="B1580" s="89"/>
      <c r="C1580" s="284" t="s">
        <v>1431</v>
      </c>
      <c r="D1580" s="84">
        <v>43494</v>
      </c>
      <c r="E1580" s="85" t="s">
        <v>2986</v>
      </c>
      <c r="F1580" s="85" t="s">
        <v>13</v>
      </c>
      <c r="G1580" s="85">
        <v>391542</v>
      </c>
      <c r="H1580" s="89"/>
      <c r="I1580" s="285" t="s">
        <v>724</v>
      </c>
      <c r="J1580" s="89"/>
      <c r="K1580" s="89"/>
      <c r="L1580" s="89"/>
      <c r="M1580" s="89"/>
      <c r="N1580" s="286">
        <v>53337102.579999998</v>
      </c>
      <c r="O1580" s="286">
        <v>0</v>
      </c>
      <c r="P1580" s="89" t="s">
        <v>674</v>
      </c>
    </row>
    <row r="1581" spans="1:16" ht="38.25">
      <c r="A1581" s="283" t="s">
        <v>715</v>
      </c>
      <c r="B1581" s="89"/>
      <c r="C1581" s="284" t="s">
        <v>1431</v>
      </c>
      <c r="D1581" s="84">
        <v>43494</v>
      </c>
      <c r="E1581" s="85" t="s">
        <v>2987</v>
      </c>
      <c r="F1581" s="85" t="s">
        <v>13</v>
      </c>
      <c r="G1581" s="85">
        <v>391544</v>
      </c>
      <c r="H1581" s="89"/>
      <c r="I1581" s="285" t="s">
        <v>724</v>
      </c>
      <c r="J1581" s="89"/>
      <c r="K1581" s="89"/>
      <c r="L1581" s="89"/>
      <c r="M1581" s="89"/>
      <c r="N1581" s="286">
        <v>12388.47</v>
      </c>
      <c r="O1581" s="286">
        <v>0</v>
      </c>
      <c r="P1581" s="89" t="s">
        <v>674</v>
      </c>
    </row>
    <row r="1582" spans="1:16" ht="38.25">
      <c r="A1582" s="283" t="s">
        <v>715</v>
      </c>
      <c r="B1582" s="89"/>
      <c r="C1582" s="284" t="s">
        <v>1431</v>
      </c>
      <c r="D1582" s="84">
        <v>43494</v>
      </c>
      <c r="E1582" s="85" t="s">
        <v>2988</v>
      </c>
      <c r="F1582" s="85" t="s">
        <v>13</v>
      </c>
      <c r="G1582" s="85">
        <v>391546</v>
      </c>
      <c r="H1582" s="89"/>
      <c r="I1582" s="285" t="s">
        <v>724</v>
      </c>
      <c r="J1582" s="89"/>
      <c r="K1582" s="89"/>
      <c r="L1582" s="89"/>
      <c r="M1582" s="89"/>
      <c r="N1582" s="286">
        <v>19297.8</v>
      </c>
      <c r="O1582" s="286">
        <v>0</v>
      </c>
      <c r="P1582" s="89" t="s">
        <v>674</v>
      </c>
    </row>
    <row r="1583" spans="1:16" ht="38.25">
      <c r="A1583" s="283" t="s">
        <v>715</v>
      </c>
      <c r="B1583" s="89"/>
      <c r="C1583" s="284" t="s">
        <v>1431</v>
      </c>
      <c r="D1583" s="84">
        <v>43494</v>
      </c>
      <c r="E1583" s="85" t="s">
        <v>2989</v>
      </c>
      <c r="F1583" s="85" t="s">
        <v>13</v>
      </c>
      <c r="G1583" s="85">
        <v>391548</v>
      </c>
      <c r="H1583" s="89"/>
      <c r="I1583" s="285" t="s">
        <v>724</v>
      </c>
      <c r="J1583" s="89"/>
      <c r="K1583" s="89"/>
      <c r="L1583" s="89"/>
      <c r="M1583" s="89"/>
      <c r="N1583" s="286">
        <v>1186.92</v>
      </c>
      <c r="O1583" s="286">
        <v>0</v>
      </c>
      <c r="P1583" s="89" t="s">
        <v>674</v>
      </c>
    </row>
    <row r="1584" spans="1:16" ht="38.25">
      <c r="A1584" s="283" t="s">
        <v>715</v>
      </c>
      <c r="B1584" s="89"/>
      <c r="C1584" s="284" t="s">
        <v>1431</v>
      </c>
      <c r="D1584" s="84">
        <v>43494</v>
      </c>
      <c r="E1584" s="85" t="s">
        <v>2990</v>
      </c>
      <c r="F1584" s="85" t="s">
        <v>13</v>
      </c>
      <c r="G1584" s="85">
        <v>391550</v>
      </c>
      <c r="H1584" s="89"/>
      <c r="I1584" s="285" t="s">
        <v>724</v>
      </c>
      <c r="J1584" s="89"/>
      <c r="K1584" s="89"/>
      <c r="L1584" s="89"/>
      <c r="M1584" s="89"/>
      <c r="N1584" s="286">
        <v>18666.2</v>
      </c>
      <c r="O1584" s="286">
        <v>0</v>
      </c>
      <c r="P1584" s="89" t="s">
        <v>674</v>
      </c>
    </row>
    <row r="1585" spans="1:16" ht="38.25">
      <c r="A1585" s="283" t="s">
        <v>715</v>
      </c>
      <c r="B1585" s="89"/>
      <c r="C1585" s="284" t="s">
        <v>1431</v>
      </c>
      <c r="D1585" s="84">
        <v>43494</v>
      </c>
      <c r="E1585" s="85" t="s">
        <v>2991</v>
      </c>
      <c r="F1585" s="85" t="s">
        <v>13</v>
      </c>
      <c r="G1585" s="85">
        <v>391552</v>
      </c>
      <c r="H1585" s="89"/>
      <c r="I1585" s="285" t="s">
        <v>724</v>
      </c>
      <c r="J1585" s="89"/>
      <c r="K1585" s="89"/>
      <c r="L1585" s="89"/>
      <c r="M1585" s="89"/>
      <c r="N1585" s="286">
        <v>18666.2</v>
      </c>
      <c r="O1585" s="286">
        <v>0</v>
      </c>
      <c r="P1585" s="89" t="s">
        <v>674</v>
      </c>
    </row>
    <row r="1586" spans="1:16" ht="38.25">
      <c r="A1586" s="283" t="s">
        <v>715</v>
      </c>
      <c r="B1586" s="89"/>
      <c r="C1586" s="284" t="s">
        <v>1431</v>
      </c>
      <c r="D1586" s="84">
        <v>43494</v>
      </c>
      <c r="E1586" s="85" t="s">
        <v>2992</v>
      </c>
      <c r="F1586" s="85" t="s">
        <v>13</v>
      </c>
      <c r="G1586" s="85">
        <v>391554</v>
      </c>
      <c r="H1586" s="89"/>
      <c r="I1586" s="285" t="s">
        <v>724</v>
      </c>
      <c r="J1586" s="89"/>
      <c r="K1586" s="89"/>
      <c r="L1586" s="89"/>
      <c r="M1586" s="89"/>
      <c r="N1586" s="286">
        <v>18666.2</v>
      </c>
      <c r="O1586" s="286">
        <v>0</v>
      </c>
      <c r="P1586" s="89" t="s">
        <v>674</v>
      </c>
    </row>
    <row r="1587" spans="1:16" ht="38.25">
      <c r="A1587" s="283" t="s">
        <v>715</v>
      </c>
      <c r="B1587" s="89"/>
      <c r="C1587" s="284" t="s">
        <v>1431</v>
      </c>
      <c r="D1587" s="84">
        <v>43494</v>
      </c>
      <c r="E1587" s="85" t="s">
        <v>2993</v>
      </c>
      <c r="F1587" s="85" t="s">
        <v>13</v>
      </c>
      <c r="G1587" s="85">
        <v>391556</v>
      </c>
      <c r="H1587" s="89"/>
      <c r="I1587" s="285" t="s">
        <v>724</v>
      </c>
      <c r="J1587" s="89"/>
      <c r="K1587" s="89"/>
      <c r="L1587" s="89"/>
      <c r="M1587" s="89"/>
      <c r="N1587" s="286">
        <v>18666.2</v>
      </c>
      <c r="O1587" s="286">
        <v>0</v>
      </c>
      <c r="P1587" s="89" t="s">
        <v>674</v>
      </c>
    </row>
    <row r="1588" spans="1:16" ht="38.25">
      <c r="A1588" s="283" t="s">
        <v>715</v>
      </c>
      <c r="B1588" s="89"/>
      <c r="C1588" s="284" t="s">
        <v>1431</v>
      </c>
      <c r="D1588" s="84">
        <v>43494</v>
      </c>
      <c r="E1588" s="85" t="s">
        <v>2994</v>
      </c>
      <c r="F1588" s="85" t="s">
        <v>13</v>
      </c>
      <c r="G1588" s="85">
        <v>391558</v>
      </c>
      <c r="H1588" s="89"/>
      <c r="I1588" s="285" t="s">
        <v>724</v>
      </c>
      <c r="J1588" s="89"/>
      <c r="K1588" s="89"/>
      <c r="L1588" s="89"/>
      <c r="M1588" s="89"/>
      <c r="N1588" s="286">
        <v>355580.69</v>
      </c>
      <c r="O1588" s="286">
        <v>0</v>
      </c>
      <c r="P1588" s="89" t="s">
        <v>674</v>
      </c>
    </row>
    <row r="1589" spans="1:16" ht="38.25">
      <c r="A1589" s="283" t="s">
        <v>715</v>
      </c>
      <c r="B1589" s="89"/>
      <c r="C1589" s="284" t="s">
        <v>1431</v>
      </c>
      <c r="D1589" s="84">
        <v>43494</v>
      </c>
      <c r="E1589" s="85" t="s">
        <v>2995</v>
      </c>
      <c r="F1589" s="85" t="s">
        <v>13</v>
      </c>
      <c r="G1589" s="85">
        <v>391560</v>
      </c>
      <c r="H1589" s="89"/>
      <c r="I1589" s="285" t="s">
        <v>724</v>
      </c>
      <c r="J1589" s="89"/>
      <c r="K1589" s="89"/>
      <c r="L1589" s="89"/>
      <c r="M1589" s="89"/>
      <c r="N1589" s="286">
        <v>6820.28</v>
      </c>
      <c r="O1589" s="286">
        <v>0</v>
      </c>
      <c r="P1589" s="89" t="s">
        <v>674</v>
      </c>
    </row>
    <row r="1590" spans="1:16" ht="38.25">
      <c r="A1590" s="283" t="s">
        <v>715</v>
      </c>
      <c r="B1590" s="89"/>
      <c r="C1590" s="284" t="s">
        <v>1431</v>
      </c>
      <c r="D1590" s="84">
        <v>43494</v>
      </c>
      <c r="E1590" s="85" t="s">
        <v>2996</v>
      </c>
      <c r="F1590" s="85" t="s">
        <v>13</v>
      </c>
      <c r="G1590" s="85">
        <v>391562</v>
      </c>
      <c r="H1590" s="89"/>
      <c r="I1590" s="285" t="s">
        <v>724</v>
      </c>
      <c r="J1590" s="89"/>
      <c r="K1590" s="89"/>
      <c r="L1590" s="89"/>
      <c r="M1590" s="89"/>
      <c r="N1590" s="286">
        <v>419.49</v>
      </c>
      <c r="O1590" s="286">
        <v>0</v>
      </c>
      <c r="P1590" s="89" t="s">
        <v>674</v>
      </c>
    </row>
    <row r="1591" spans="1:16" ht="38.25">
      <c r="A1591" s="283" t="s">
        <v>715</v>
      </c>
      <c r="B1591" s="89"/>
      <c r="C1591" s="284" t="s">
        <v>1431</v>
      </c>
      <c r="D1591" s="84">
        <v>43494</v>
      </c>
      <c r="E1591" s="85" t="s">
        <v>2997</v>
      </c>
      <c r="F1591" s="85" t="s">
        <v>13</v>
      </c>
      <c r="G1591" s="85">
        <v>391564</v>
      </c>
      <c r="H1591" s="89"/>
      <c r="I1591" s="285" t="s">
        <v>724</v>
      </c>
      <c r="J1591" s="89"/>
      <c r="K1591" s="89"/>
      <c r="L1591" s="89"/>
      <c r="M1591" s="89"/>
      <c r="N1591" s="286">
        <v>1576.02</v>
      </c>
      <c r="O1591" s="286">
        <v>0</v>
      </c>
      <c r="P1591" s="89" t="s">
        <v>674</v>
      </c>
    </row>
    <row r="1592" spans="1:16" ht="38.25">
      <c r="A1592" s="283" t="s">
        <v>715</v>
      </c>
      <c r="B1592" s="89"/>
      <c r="C1592" s="284" t="s">
        <v>1431</v>
      </c>
      <c r="D1592" s="84">
        <v>43494</v>
      </c>
      <c r="E1592" s="85" t="s">
        <v>2998</v>
      </c>
      <c r="F1592" s="85" t="s">
        <v>13</v>
      </c>
      <c r="G1592" s="85">
        <v>391566</v>
      </c>
      <c r="H1592" s="89"/>
      <c r="I1592" s="285" t="s">
        <v>724</v>
      </c>
      <c r="J1592" s="89"/>
      <c r="K1592" s="89"/>
      <c r="L1592" s="89"/>
      <c r="M1592" s="89"/>
      <c r="N1592" s="286">
        <v>6597.06</v>
      </c>
      <c r="O1592" s="286">
        <v>0</v>
      </c>
      <c r="P1592" s="89" t="s">
        <v>674</v>
      </c>
    </row>
    <row r="1593" spans="1:16" ht="38.25">
      <c r="A1593" s="283" t="s">
        <v>715</v>
      </c>
      <c r="B1593" s="89"/>
      <c r="C1593" s="284" t="s">
        <v>1431</v>
      </c>
      <c r="D1593" s="84">
        <v>43494</v>
      </c>
      <c r="E1593" s="85" t="s">
        <v>2999</v>
      </c>
      <c r="F1593" s="85" t="s">
        <v>13</v>
      </c>
      <c r="G1593" s="85">
        <v>391568</v>
      </c>
      <c r="H1593" s="89"/>
      <c r="I1593" s="285" t="s">
        <v>724</v>
      </c>
      <c r="J1593" s="89"/>
      <c r="K1593" s="89"/>
      <c r="L1593" s="89"/>
      <c r="M1593" s="89"/>
      <c r="N1593" s="286">
        <v>6597.06</v>
      </c>
      <c r="O1593" s="286">
        <v>0</v>
      </c>
      <c r="P1593" s="89" t="s">
        <v>674</v>
      </c>
    </row>
    <row r="1594" spans="1:16" ht="38.25">
      <c r="A1594" s="283" t="s">
        <v>715</v>
      </c>
      <c r="B1594" s="89"/>
      <c r="C1594" s="284" t="s">
        <v>1431</v>
      </c>
      <c r="D1594" s="84">
        <v>43494</v>
      </c>
      <c r="E1594" s="85" t="s">
        <v>3000</v>
      </c>
      <c r="F1594" s="85" t="s">
        <v>13</v>
      </c>
      <c r="G1594" s="85">
        <v>391570</v>
      </c>
      <c r="H1594" s="89"/>
      <c r="I1594" s="285" t="s">
        <v>724</v>
      </c>
      <c r="J1594" s="89"/>
      <c r="K1594" s="89"/>
      <c r="L1594" s="89"/>
      <c r="M1594" s="89"/>
      <c r="N1594" s="286">
        <v>6597.06</v>
      </c>
      <c r="O1594" s="286">
        <v>0</v>
      </c>
      <c r="P1594" s="89" t="s">
        <v>674</v>
      </c>
    </row>
    <row r="1595" spans="1:16" ht="38.25">
      <c r="A1595" s="283" t="s">
        <v>715</v>
      </c>
      <c r="B1595" s="89"/>
      <c r="C1595" s="284" t="s">
        <v>1431</v>
      </c>
      <c r="D1595" s="84">
        <v>43494</v>
      </c>
      <c r="E1595" s="85" t="s">
        <v>3001</v>
      </c>
      <c r="F1595" s="85" t="s">
        <v>13</v>
      </c>
      <c r="G1595" s="85">
        <v>391572</v>
      </c>
      <c r="H1595" s="89"/>
      <c r="I1595" s="285" t="s">
        <v>724</v>
      </c>
      <c r="J1595" s="89"/>
      <c r="K1595" s="89"/>
      <c r="L1595" s="89"/>
      <c r="M1595" s="89"/>
      <c r="N1595" s="286">
        <v>6597.06</v>
      </c>
      <c r="O1595" s="286">
        <v>0</v>
      </c>
      <c r="P1595" s="89" t="s">
        <v>674</v>
      </c>
    </row>
    <row r="1596" spans="1:16" ht="38.25">
      <c r="A1596" s="283" t="s">
        <v>715</v>
      </c>
      <c r="B1596" s="89"/>
      <c r="C1596" s="284" t="s">
        <v>1431</v>
      </c>
      <c r="D1596" s="84">
        <v>43494</v>
      </c>
      <c r="E1596" s="85" t="s">
        <v>3002</v>
      </c>
      <c r="F1596" s="85" t="s">
        <v>13</v>
      </c>
      <c r="G1596" s="85">
        <v>391574</v>
      </c>
      <c r="H1596" s="89"/>
      <c r="I1596" s="285" t="s">
        <v>724</v>
      </c>
      <c r="J1596" s="89"/>
      <c r="K1596" s="89"/>
      <c r="L1596" s="89"/>
      <c r="M1596" s="89"/>
      <c r="N1596" s="286">
        <v>53003.72</v>
      </c>
      <c r="O1596" s="286">
        <v>0</v>
      </c>
      <c r="P1596" s="89" t="s">
        <v>674</v>
      </c>
    </row>
    <row r="1597" spans="1:16" ht="38.25">
      <c r="A1597" s="283" t="s">
        <v>715</v>
      </c>
      <c r="B1597" s="89"/>
      <c r="C1597" s="284" t="s">
        <v>1431</v>
      </c>
      <c r="D1597" s="84">
        <v>43494</v>
      </c>
      <c r="E1597" s="85" t="s">
        <v>3003</v>
      </c>
      <c r="F1597" s="85" t="s">
        <v>13</v>
      </c>
      <c r="G1597" s="85">
        <v>391576</v>
      </c>
      <c r="H1597" s="89"/>
      <c r="I1597" s="285" t="s">
        <v>724</v>
      </c>
      <c r="J1597" s="89"/>
      <c r="K1597" s="89"/>
      <c r="L1597" s="89"/>
      <c r="M1597" s="89"/>
      <c r="N1597" s="286">
        <v>3259.94</v>
      </c>
      <c r="O1597" s="286">
        <v>0</v>
      </c>
      <c r="P1597" s="89" t="s">
        <v>674</v>
      </c>
    </row>
    <row r="1598" spans="1:16" ht="38.25">
      <c r="A1598" s="283" t="s">
        <v>715</v>
      </c>
      <c r="B1598" s="89"/>
      <c r="C1598" s="284" t="s">
        <v>1431</v>
      </c>
      <c r="D1598" s="84">
        <v>43494</v>
      </c>
      <c r="E1598" s="85" t="s">
        <v>3004</v>
      </c>
      <c r="F1598" s="85" t="s">
        <v>13</v>
      </c>
      <c r="G1598" s="85">
        <v>391578</v>
      </c>
      <c r="H1598" s="89"/>
      <c r="I1598" s="285" t="s">
        <v>724</v>
      </c>
      <c r="J1598" s="89"/>
      <c r="K1598" s="89"/>
      <c r="L1598" s="89"/>
      <c r="M1598" s="89"/>
      <c r="N1598" s="286">
        <v>12247.78</v>
      </c>
      <c r="O1598" s="286">
        <v>0</v>
      </c>
      <c r="P1598" s="89" t="s">
        <v>674</v>
      </c>
    </row>
    <row r="1599" spans="1:16" ht="38.25">
      <c r="A1599" s="283" t="s">
        <v>715</v>
      </c>
      <c r="B1599" s="89"/>
      <c r="C1599" s="284" t="s">
        <v>1431</v>
      </c>
      <c r="D1599" s="84">
        <v>43494</v>
      </c>
      <c r="E1599" s="85" t="s">
        <v>3005</v>
      </c>
      <c r="F1599" s="85" t="s">
        <v>13</v>
      </c>
      <c r="G1599" s="85">
        <v>391580</v>
      </c>
      <c r="H1599" s="89"/>
      <c r="I1599" s="285" t="s">
        <v>724</v>
      </c>
      <c r="J1599" s="89"/>
      <c r="K1599" s="89"/>
      <c r="L1599" s="89"/>
      <c r="M1599" s="89"/>
      <c r="N1599" s="286">
        <v>51268.9</v>
      </c>
      <c r="O1599" s="286">
        <v>0</v>
      </c>
      <c r="P1599" s="89" t="s">
        <v>674</v>
      </c>
    </row>
    <row r="1600" spans="1:16" ht="38.25">
      <c r="A1600" s="283" t="s">
        <v>715</v>
      </c>
      <c r="B1600" s="89"/>
      <c r="C1600" s="284" t="s">
        <v>1431</v>
      </c>
      <c r="D1600" s="84">
        <v>43494</v>
      </c>
      <c r="E1600" s="85" t="s">
        <v>3006</v>
      </c>
      <c r="F1600" s="85" t="s">
        <v>13</v>
      </c>
      <c r="G1600" s="85">
        <v>391582</v>
      </c>
      <c r="H1600" s="89"/>
      <c r="I1600" s="285" t="s">
        <v>724</v>
      </c>
      <c r="J1600" s="89"/>
      <c r="K1600" s="89"/>
      <c r="L1600" s="89"/>
      <c r="M1600" s="89"/>
      <c r="N1600" s="286">
        <v>51268.9</v>
      </c>
      <c r="O1600" s="286">
        <v>0</v>
      </c>
      <c r="P1600" s="89" t="s">
        <v>674</v>
      </c>
    </row>
    <row r="1601" spans="1:16" ht="38.25">
      <c r="A1601" s="283" t="s">
        <v>715</v>
      </c>
      <c r="B1601" s="89"/>
      <c r="C1601" s="284" t="s">
        <v>1431</v>
      </c>
      <c r="D1601" s="84">
        <v>43494</v>
      </c>
      <c r="E1601" s="85" t="s">
        <v>3007</v>
      </c>
      <c r="F1601" s="85" t="s">
        <v>13</v>
      </c>
      <c r="G1601" s="85">
        <v>391584</v>
      </c>
      <c r="H1601" s="89"/>
      <c r="I1601" s="285" t="s">
        <v>724</v>
      </c>
      <c r="J1601" s="89"/>
      <c r="K1601" s="89"/>
      <c r="L1601" s="89"/>
      <c r="M1601" s="89"/>
      <c r="N1601" s="286">
        <v>51268.9</v>
      </c>
      <c r="O1601" s="286">
        <v>0</v>
      </c>
      <c r="P1601" s="89" t="s">
        <v>674</v>
      </c>
    </row>
    <row r="1602" spans="1:16" ht="38.25">
      <c r="A1602" s="283" t="s">
        <v>715</v>
      </c>
      <c r="B1602" s="89"/>
      <c r="C1602" s="284" t="s">
        <v>1431</v>
      </c>
      <c r="D1602" s="84">
        <v>43494</v>
      </c>
      <c r="E1602" s="85" t="s">
        <v>3008</v>
      </c>
      <c r="F1602" s="85" t="s">
        <v>13</v>
      </c>
      <c r="G1602" s="85">
        <v>391586</v>
      </c>
      <c r="H1602" s="89"/>
      <c r="I1602" s="285" t="s">
        <v>724</v>
      </c>
      <c r="J1602" s="89"/>
      <c r="K1602" s="89"/>
      <c r="L1602" s="89"/>
      <c r="M1602" s="89"/>
      <c r="N1602" s="286">
        <v>51268.9</v>
      </c>
      <c r="O1602" s="286">
        <v>0</v>
      </c>
      <c r="P1602" s="89" t="s">
        <v>674</v>
      </c>
    </row>
    <row r="1603" spans="1:16" ht="38.25">
      <c r="A1603" s="283" t="s">
        <v>715</v>
      </c>
      <c r="B1603" s="89"/>
      <c r="C1603" s="284" t="s">
        <v>1431</v>
      </c>
      <c r="D1603" s="84">
        <v>43494</v>
      </c>
      <c r="E1603" s="85" t="s">
        <v>3009</v>
      </c>
      <c r="F1603" s="85" t="s">
        <v>13</v>
      </c>
      <c r="G1603" s="85">
        <v>391588</v>
      </c>
      <c r="H1603" s="89"/>
      <c r="I1603" s="285" t="s">
        <v>724</v>
      </c>
      <c r="J1603" s="89"/>
      <c r="K1603" s="89"/>
      <c r="L1603" s="89"/>
      <c r="M1603" s="89"/>
      <c r="N1603" s="286">
        <v>5021.04</v>
      </c>
      <c r="O1603" s="286">
        <v>0</v>
      </c>
      <c r="P1603" s="89" t="s">
        <v>674</v>
      </c>
    </row>
    <row r="1604" spans="1:16" ht="38.25">
      <c r="A1604" s="283" t="s">
        <v>715</v>
      </c>
      <c r="B1604" s="89"/>
      <c r="C1604" s="284" t="s">
        <v>1431</v>
      </c>
      <c r="D1604" s="84">
        <v>43494</v>
      </c>
      <c r="E1604" s="85" t="s">
        <v>3010</v>
      </c>
      <c r="F1604" s="85" t="s">
        <v>13</v>
      </c>
      <c r="G1604" s="85">
        <v>391590</v>
      </c>
      <c r="H1604" s="89"/>
      <c r="I1604" s="285" t="s">
        <v>724</v>
      </c>
      <c r="J1604" s="89"/>
      <c r="K1604" s="89"/>
      <c r="L1604" s="89"/>
      <c r="M1604" s="89"/>
      <c r="N1604" s="286">
        <v>6177.57</v>
      </c>
      <c r="O1604" s="286">
        <v>0</v>
      </c>
      <c r="P1604" s="89" t="s">
        <v>674</v>
      </c>
    </row>
    <row r="1605" spans="1:16" ht="38.25">
      <c r="A1605" s="283" t="s">
        <v>715</v>
      </c>
      <c r="B1605" s="89"/>
      <c r="C1605" s="284" t="s">
        <v>1431</v>
      </c>
      <c r="D1605" s="84">
        <v>43494</v>
      </c>
      <c r="E1605" s="85" t="s">
        <v>3011</v>
      </c>
      <c r="F1605" s="85" t="s">
        <v>13</v>
      </c>
      <c r="G1605" s="85">
        <v>391592</v>
      </c>
      <c r="H1605" s="89"/>
      <c r="I1605" s="285" t="s">
        <v>724</v>
      </c>
      <c r="J1605" s="89"/>
      <c r="K1605" s="89"/>
      <c r="L1605" s="89"/>
      <c r="M1605" s="89"/>
      <c r="N1605" s="286">
        <v>2218.73</v>
      </c>
      <c r="O1605" s="286">
        <v>0</v>
      </c>
      <c r="P1605" s="89" t="s">
        <v>674</v>
      </c>
    </row>
    <row r="1606" spans="1:16" ht="76.5">
      <c r="A1606" s="283">
        <v>25</v>
      </c>
      <c r="B1606" s="89"/>
      <c r="C1606" s="284" t="s">
        <v>47</v>
      </c>
      <c r="D1606" s="84">
        <v>43494</v>
      </c>
      <c r="E1606" s="85" t="s">
        <v>3012</v>
      </c>
      <c r="F1606" s="85" t="s">
        <v>675</v>
      </c>
      <c r="G1606" s="85">
        <v>182965</v>
      </c>
      <c r="H1606" s="89"/>
      <c r="I1606" s="285" t="s">
        <v>4564</v>
      </c>
      <c r="J1606" s="89"/>
      <c r="K1606" s="89"/>
      <c r="L1606" s="89"/>
      <c r="M1606" s="89"/>
      <c r="N1606" s="286">
        <v>425943.39</v>
      </c>
      <c r="O1606" s="286">
        <v>0</v>
      </c>
      <c r="P1606" s="89" t="s">
        <v>674</v>
      </c>
    </row>
    <row r="1607" spans="1:16" ht="51">
      <c r="A1607" s="283">
        <v>117</v>
      </c>
      <c r="B1607" s="89"/>
      <c r="C1607" s="284" t="s">
        <v>64</v>
      </c>
      <c r="D1607" s="84">
        <v>43494</v>
      </c>
      <c r="E1607" s="85" t="s">
        <v>3013</v>
      </c>
      <c r="F1607" s="85" t="s">
        <v>11</v>
      </c>
      <c r="G1607" s="85">
        <v>945861</v>
      </c>
      <c r="H1607" s="89"/>
      <c r="I1607" s="285" t="s">
        <v>4565</v>
      </c>
      <c r="J1607" s="89"/>
      <c r="K1607" s="89"/>
      <c r="L1607" s="89"/>
      <c r="M1607" s="89"/>
      <c r="N1607" s="286">
        <v>50</v>
      </c>
      <c r="O1607" s="286">
        <v>0</v>
      </c>
      <c r="P1607" s="89" t="s">
        <v>674</v>
      </c>
    </row>
    <row r="1608" spans="1:16" ht="63.75">
      <c r="A1608" s="283" t="s">
        <v>558</v>
      </c>
      <c r="B1608" s="89"/>
      <c r="C1608" s="284" t="s">
        <v>618</v>
      </c>
      <c r="D1608" s="84">
        <v>43494</v>
      </c>
      <c r="E1608" s="85" t="s">
        <v>3014</v>
      </c>
      <c r="F1608" s="85" t="s">
        <v>11</v>
      </c>
      <c r="G1608" s="85">
        <v>945868</v>
      </c>
      <c r="H1608" s="89"/>
      <c r="I1608" s="285" t="s">
        <v>761</v>
      </c>
      <c r="J1608" s="89"/>
      <c r="K1608" s="89"/>
      <c r="L1608" s="89"/>
      <c r="M1608" s="89"/>
      <c r="N1608" s="286">
        <v>50</v>
      </c>
      <c r="O1608" s="286">
        <v>0</v>
      </c>
      <c r="P1608" s="89" t="s">
        <v>674</v>
      </c>
    </row>
    <row r="1609" spans="1:16" ht="63.75">
      <c r="A1609" s="283">
        <v>48</v>
      </c>
      <c r="B1609" s="89"/>
      <c r="C1609" s="284" t="s">
        <v>52</v>
      </c>
      <c r="D1609" s="84">
        <v>43495</v>
      </c>
      <c r="E1609" s="85" t="s">
        <v>3015</v>
      </c>
      <c r="F1609" s="85" t="s">
        <v>3</v>
      </c>
      <c r="G1609" s="85">
        <v>1707829</v>
      </c>
      <c r="H1609" s="89"/>
      <c r="I1609" s="285" t="s">
        <v>4566</v>
      </c>
      <c r="J1609" s="89"/>
      <c r="K1609" s="89"/>
      <c r="L1609" s="89"/>
      <c r="M1609" s="89"/>
      <c r="N1609" s="286">
        <v>0</v>
      </c>
      <c r="O1609" s="286">
        <v>92.5</v>
      </c>
      <c r="P1609" s="89" t="s">
        <v>674</v>
      </c>
    </row>
    <row r="1610" spans="1:16" ht="51">
      <c r="A1610" s="283" t="s">
        <v>567</v>
      </c>
      <c r="B1610" s="89"/>
      <c r="C1610" s="284" t="s">
        <v>617</v>
      </c>
      <c r="D1610" s="84">
        <v>43495</v>
      </c>
      <c r="E1610" s="85" t="s">
        <v>3016</v>
      </c>
      <c r="F1610" s="85" t="s">
        <v>3</v>
      </c>
      <c r="G1610" s="85">
        <v>1707815</v>
      </c>
      <c r="H1610" s="89"/>
      <c r="I1610" s="285" t="s">
        <v>4567</v>
      </c>
      <c r="J1610" s="89"/>
      <c r="K1610" s="89"/>
      <c r="L1610" s="89"/>
      <c r="M1610" s="89"/>
      <c r="N1610" s="286">
        <v>0</v>
      </c>
      <c r="O1610" s="286">
        <v>3.27</v>
      </c>
      <c r="P1610" s="89" t="s">
        <v>674</v>
      </c>
    </row>
    <row r="1611" spans="1:16" ht="51">
      <c r="A1611" s="283">
        <v>650</v>
      </c>
      <c r="B1611" s="89"/>
      <c r="C1611" s="284" t="s">
        <v>189</v>
      </c>
      <c r="D1611" s="84">
        <v>43495</v>
      </c>
      <c r="E1611" s="85" t="s">
        <v>3017</v>
      </c>
      <c r="F1611" s="85" t="s">
        <v>3</v>
      </c>
      <c r="G1611" s="85">
        <v>1707801</v>
      </c>
      <c r="H1611" s="89"/>
      <c r="I1611" s="285" t="s">
        <v>4568</v>
      </c>
      <c r="J1611" s="89"/>
      <c r="K1611" s="89"/>
      <c r="L1611" s="89"/>
      <c r="M1611" s="89"/>
      <c r="N1611" s="286">
        <v>0</v>
      </c>
      <c r="O1611" s="286">
        <v>7724</v>
      </c>
      <c r="P1611" s="89" t="s">
        <v>674</v>
      </c>
    </row>
    <row r="1612" spans="1:16" ht="51">
      <c r="A1612" s="283">
        <v>212</v>
      </c>
      <c r="B1612" s="89"/>
      <c r="C1612" s="284" t="s">
        <v>102</v>
      </c>
      <c r="D1612" s="84">
        <v>43495</v>
      </c>
      <c r="E1612" s="85" t="s">
        <v>3018</v>
      </c>
      <c r="F1612" s="85" t="s">
        <v>3</v>
      </c>
      <c r="G1612" s="85">
        <v>1707793</v>
      </c>
      <c r="H1612" s="89"/>
      <c r="I1612" s="285" t="s">
        <v>4569</v>
      </c>
      <c r="J1612" s="89"/>
      <c r="K1612" s="89"/>
      <c r="L1612" s="89"/>
      <c r="M1612" s="89"/>
      <c r="N1612" s="286">
        <v>0</v>
      </c>
      <c r="O1612" s="286">
        <v>3527</v>
      </c>
      <c r="P1612" s="89" t="s">
        <v>674</v>
      </c>
    </row>
    <row r="1613" spans="1:16" ht="51">
      <c r="A1613" s="283">
        <v>41</v>
      </c>
      <c r="B1613" s="89"/>
      <c r="C1613" s="284" t="s">
        <v>49</v>
      </c>
      <c r="D1613" s="84">
        <v>43495</v>
      </c>
      <c r="E1613" s="85" t="s">
        <v>3019</v>
      </c>
      <c r="F1613" s="85" t="s">
        <v>3</v>
      </c>
      <c r="G1613" s="85">
        <v>1707780</v>
      </c>
      <c r="H1613" s="89"/>
      <c r="I1613" s="285" t="s">
        <v>4570</v>
      </c>
      <c r="J1613" s="89"/>
      <c r="K1613" s="89"/>
      <c r="L1613" s="89"/>
      <c r="M1613" s="89"/>
      <c r="N1613" s="286">
        <v>0</v>
      </c>
      <c r="O1613" s="286">
        <v>60</v>
      </c>
      <c r="P1613" s="89" t="s">
        <v>674</v>
      </c>
    </row>
    <row r="1614" spans="1:16" ht="51">
      <c r="A1614" s="283">
        <v>291</v>
      </c>
      <c r="B1614" s="89"/>
      <c r="C1614" s="284" t="s">
        <v>131</v>
      </c>
      <c r="D1614" s="84">
        <v>43495</v>
      </c>
      <c r="E1614" s="85" t="s">
        <v>3020</v>
      </c>
      <c r="F1614" s="85" t="s">
        <v>3</v>
      </c>
      <c r="G1614" s="85">
        <v>1707761</v>
      </c>
      <c r="H1614" s="89"/>
      <c r="I1614" s="285" t="s">
        <v>4571</v>
      </c>
      <c r="J1614" s="89"/>
      <c r="K1614" s="89"/>
      <c r="L1614" s="89"/>
      <c r="M1614" s="89"/>
      <c r="N1614" s="286">
        <v>0</v>
      </c>
      <c r="O1614" s="286">
        <v>21460.14</v>
      </c>
      <c r="P1614" s="89" t="s">
        <v>674</v>
      </c>
    </row>
    <row r="1615" spans="1:16" ht="38.25">
      <c r="A1615" s="283">
        <v>20</v>
      </c>
      <c r="B1615" s="89"/>
      <c r="C1615" s="284" t="s">
        <v>46</v>
      </c>
      <c r="D1615" s="84">
        <v>43495</v>
      </c>
      <c r="E1615" s="85" t="s">
        <v>3021</v>
      </c>
      <c r="F1615" s="85" t="s">
        <v>3</v>
      </c>
      <c r="G1615" s="85">
        <v>1707757</v>
      </c>
      <c r="H1615" s="89"/>
      <c r="I1615" s="285" t="s">
        <v>4572</v>
      </c>
      <c r="J1615" s="89"/>
      <c r="K1615" s="89"/>
      <c r="L1615" s="89"/>
      <c r="M1615" s="89"/>
      <c r="N1615" s="286">
        <v>0</v>
      </c>
      <c r="O1615" s="286">
        <v>46.5</v>
      </c>
      <c r="P1615" s="89" t="s">
        <v>674</v>
      </c>
    </row>
    <row r="1616" spans="1:16" ht="51">
      <c r="A1616" s="283" t="s">
        <v>567</v>
      </c>
      <c r="B1616" s="89"/>
      <c r="C1616" s="284" t="s">
        <v>617</v>
      </c>
      <c r="D1616" s="84">
        <v>43495</v>
      </c>
      <c r="E1616" s="85" t="s">
        <v>3022</v>
      </c>
      <c r="F1616" s="85" t="s">
        <v>3</v>
      </c>
      <c r="G1616" s="85">
        <v>1707733</v>
      </c>
      <c r="H1616" s="89"/>
      <c r="I1616" s="285" t="s">
        <v>4573</v>
      </c>
      <c r="J1616" s="89"/>
      <c r="K1616" s="89"/>
      <c r="L1616" s="89"/>
      <c r="M1616" s="89"/>
      <c r="N1616" s="286">
        <v>0</v>
      </c>
      <c r="O1616" s="286">
        <v>1500</v>
      </c>
      <c r="P1616" s="89" t="s">
        <v>674</v>
      </c>
    </row>
    <row r="1617" spans="1:16" ht="38.25">
      <c r="A1617" s="283">
        <v>373</v>
      </c>
      <c r="B1617" s="89"/>
      <c r="C1617" s="284" t="s">
        <v>640</v>
      </c>
      <c r="D1617" s="84">
        <v>43495</v>
      </c>
      <c r="E1617" s="85" t="s">
        <v>3023</v>
      </c>
      <c r="F1617" s="85" t="s">
        <v>3</v>
      </c>
      <c r="G1617" s="85">
        <v>1707717</v>
      </c>
      <c r="H1617" s="89"/>
      <c r="I1617" s="285" t="s">
        <v>4574</v>
      </c>
      <c r="J1617" s="89"/>
      <c r="K1617" s="89"/>
      <c r="L1617" s="89"/>
      <c r="M1617" s="89"/>
      <c r="N1617" s="286">
        <v>0</v>
      </c>
      <c r="O1617" s="286">
        <v>0.75</v>
      </c>
      <c r="P1617" s="89" t="s">
        <v>674</v>
      </c>
    </row>
    <row r="1618" spans="1:16" ht="51">
      <c r="A1618" s="283" t="s">
        <v>567</v>
      </c>
      <c r="B1618" s="89"/>
      <c r="C1618" s="284" t="s">
        <v>617</v>
      </c>
      <c r="D1618" s="84">
        <v>43495</v>
      </c>
      <c r="E1618" s="85" t="s">
        <v>3024</v>
      </c>
      <c r="F1618" s="85" t="s">
        <v>3</v>
      </c>
      <c r="G1618" s="85">
        <v>1707712</v>
      </c>
      <c r="H1618" s="89"/>
      <c r="I1618" s="285" t="s">
        <v>4575</v>
      </c>
      <c r="J1618" s="89"/>
      <c r="K1618" s="89"/>
      <c r="L1618" s="89"/>
      <c r="M1618" s="89"/>
      <c r="N1618" s="286">
        <v>0</v>
      </c>
      <c r="O1618" s="286">
        <v>5000</v>
      </c>
      <c r="P1618" s="89" t="s">
        <v>674</v>
      </c>
    </row>
    <row r="1619" spans="1:16" ht="51">
      <c r="A1619" s="283">
        <v>132</v>
      </c>
      <c r="B1619" s="89"/>
      <c r="C1619" s="284" t="s">
        <v>70</v>
      </c>
      <c r="D1619" s="84">
        <v>43495</v>
      </c>
      <c r="E1619" s="85" t="s">
        <v>3025</v>
      </c>
      <c r="F1619" s="85" t="s">
        <v>3</v>
      </c>
      <c r="G1619" s="85">
        <v>1707686</v>
      </c>
      <c r="H1619" s="89"/>
      <c r="I1619" s="285" t="s">
        <v>4576</v>
      </c>
      <c r="J1619" s="89"/>
      <c r="K1619" s="89"/>
      <c r="L1619" s="89"/>
      <c r="M1619" s="89"/>
      <c r="N1619" s="286">
        <v>0</v>
      </c>
      <c r="O1619" s="286">
        <v>850</v>
      </c>
      <c r="P1619" s="89" t="s">
        <v>674</v>
      </c>
    </row>
    <row r="1620" spans="1:16" ht="51">
      <c r="A1620" s="283">
        <v>526</v>
      </c>
      <c r="B1620" s="89"/>
      <c r="C1620" s="284" t="s">
        <v>612</v>
      </c>
      <c r="D1620" s="84">
        <v>43495</v>
      </c>
      <c r="E1620" s="85" t="s">
        <v>3026</v>
      </c>
      <c r="F1620" s="85" t="s">
        <v>3</v>
      </c>
      <c r="G1620" s="85">
        <v>1707835</v>
      </c>
      <c r="H1620" s="89"/>
      <c r="I1620" s="285" t="s">
        <v>4577</v>
      </c>
      <c r="J1620" s="89"/>
      <c r="K1620" s="89"/>
      <c r="L1620" s="89"/>
      <c r="M1620" s="89"/>
      <c r="N1620" s="286">
        <v>0</v>
      </c>
      <c r="O1620" s="286">
        <v>174.99</v>
      </c>
      <c r="P1620" s="89" t="s">
        <v>674</v>
      </c>
    </row>
    <row r="1621" spans="1:16" ht="63.75">
      <c r="A1621" s="283">
        <v>190</v>
      </c>
      <c r="B1621" s="89"/>
      <c r="C1621" s="284" t="s">
        <v>94</v>
      </c>
      <c r="D1621" s="84">
        <v>43495</v>
      </c>
      <c r="E1621" s="85" t="s">
        <v>3027</v>
      </c>
      <c r="F1621" s="85" t="s">
        <v>3</v>
      </c>
      <c r="G1621" s="85">
        <v>1707844</v>
      </c>
      <c r="H1621" s="89"/>
      <c r="I1621" s="285" t="s">
        <v>4578</v>
      </c>
      <c r="J1621" s="89"/>
      <c r="K1621" s="89"/>
      <c r="L1621" s="89"/>
      <c r="M1621" s="89"/>
      <c r="N1621" s="286">
        <v>0</v>
      </c>
      <c r="O1621" s="286">
        <v>270</v>
      </c>
      <c r="P1621" s="89" t="s">
        <v>674</v>
      </c>
    </row>
    <row r="1622" spans="1:16" ht="38.25">
      <c r="A1622" s="283">
        <v>46</v>
      </c>
      <c r="B1622" s="89"/>
      <c r="C1622" s="284" t="s">
        <v>50</v>
      </c>
      <c r="D1622" s="84">
        <v>43495</v>
      </c>
      <c r="E1622" s="85" t="s">
        <v>3028</v>
      </c>
      <c r="F1622" s="85" t="s">
        <v>3</v>
      </c>
      <c r="G1622" s="85">
        <v>1707845</v>
      </c>
      <c r="H1622" s="89"/>
      <c r="I1622" s="285" t="s">
        <v>4579</v>
      </c>
      <c r="J1622" s="89"/>
      <c r="K1622" s="89"/>
      <c r="L1622" s="89"/>
      <c r="M1622" s="89"/>
      <c r="N1622" s="286">
        <v>0</v>
      </c>
      <c r="O1622" s="286">
        <v>32774.5</v>
      </c>
      <c r="P1622" s="89" t="s">
        <v>674</v>
      </c>
    </row>
    <row r="1623" spans="1:16" ht="51">
      <c r="A1623" s="283">
        <v>342</v>
      </c>
      <c r="B1623" s="89"/>
      <c r="C1623" s="284" t="s">
        <v>150</v>
      </c>
      <c r="D1623" s="84">
        <v>43495</v>
      </c>
      <c r="E1623" s="85" t="s">
        <v>3029</v>
      </c>
      <c r="F1623" s="85" t="s">
        <v>3</v>
      </c>
      <c r="G1623" s="85">
        <v>1707848</v>
      </c>
      <c r="H1623" s="89"/>
      <c r="I1623" s="285" t="s">
        <v>4580</v>
      </c>
      <c r="J1623" s="89"/>
      <c r="K1623" s="89"/>
      <c r="L1623" s="89"/>
      <c r="M1623" s="89"/>
      <c r="N1623" s="286">
        <v>0</v>
      </c>
      <c r="O1623" s="286">
        <v>889.2</v>
      </c>
      <c r="P1623" s="89" t="s">
        <v>674</v>
      </c>
    </row>
    <row r="1624" spans="1:16" ht="89.25">
      <c r="A1624" s="283">
        <v>587</v>
      </c>
      <c r="B1624" s="89"/>
      <c r="C1624" s="284" t="s">
        <v>734</v>
      </c>
      <c r="D1624" s="84">
        <v>43495</v>
      </c>
      <c r="E1624" s="85" t="s">
        <v>3030</v>
      </c>
      <c r="F1624" s="85" t="s">
        <v>3</v>
      </c>
      <c r="G1624" s="85">
        <v>1707849</v>
      </c>
      <c r="H1624" s="89"/>
      <c r="I1624" s="285" t="s">
        <v>4581</v>
      </c>
      <c r="J1624" s="89"/>
      <c r="K1624" s="89"/>
      <c r="L1624" s="89"/>
      <c r="M1624" s="89"/>
      <c r="N1624" s="286">
        <v>0</v>
      </c>
      <c r="O1624" s="286">
        <v>39.050000000000004</v>
      </c>
      <c r="P1624" s="89" t="s">
        <v>674</v>
      </c>
    </row>
    <row r="1625" spans="1:16" ht="51">
      <c r="A1625" s="283">
        <v>585</v>
      </c>
      <c r="B1625" s="89"/>
      <c r="C1625" s="284" t="s">
        <v>185</v>
      </c>
      <c r="D1625" s="84">
        <v>43495</v>
      </c>
      <c r="E1625" s="85" t="s">
        <v>3031</v>
      </c>
      <c r="F1625" s="85" t="s">
        <v>3</v>
      </c>
      <c r="G1625" s="85">
        <v>1707887</v>
      </c>
      <c r="H1625" s="89"/>
      <c r="I1625" s="285" t="s">
        <v>4582</v>
      </c>
      <c r="J1625" s="89"/>
      <c r="K1625" s="89"/>
      <c r="L1625" s="89"/>
      <c r="M1625" s="89"/>
      <c r="N1625" s="286">
        <v>0</v>
      </c>
      <c r="O1625" s="286">
        <v>2087.3000000000002</v>
      </c>
      <c r="P1625" s="89" t="s">
        <v>674</v>
      </c>
    </row>
    <row r="1626" spans="1:16" ht="51">
      <c r="A1626" s="283">
        <v>592</v>
      </c>
      <c r="B1626" s="89"/>
      <c r="C1626" s="284" t="s">
        <v>649</v>
      </c>
      <c r="D1626" s="84">
        <v>43495</v>
      </c>
      <c r="E1626" s="85" t="s">
        <v>3032</v>
      </c>
      <c r="F1626" s="85" t="s">
        <v>3</v>
      </c>
      <c r="G1626" s="85">
        <v>1707898</v>
      </c>
      <c r="H1626" s="89"/>
      <c r="I1626" s="285" t="s">
        <v>4583</v>
      </c>
      <c r="J1626" s="89"/>
      <c r="K1626" s="89"/>
      <c r="L1626" s="89"/>
      <c r="M1626" s="89"/>
      <c r="N1626" s="286">
        <v>0</v>
      </c>
      <c r="O1626" s="286">
        <v>14967</v>
      </c>
      <c r="P1626" s="89" t="s">
        <v>674</v>
      </c>
    </row>
    <row r="1627" spans="1:16" ht="51">
      <c r="A1627" s="283">
        <v>592</v>
      </c>
      <c r="B1627" s="89"/>
      <c r="C1627" s="284" t="s">
        <v>649</v>
      </c>
      <c r="D1627" s="84">
        <v>43495</v>
      </c>
      <c r="E1627" s="85" t="s">
        <v>3033</v>
      </c>
      <c r="F1627" s="85" t="s">
        <v>3</v>
      </c>
      <c r="G1627" s="85">
        <v>1707901</v>
      </c>
      <c r="H1627" s="89"/>
      <c r="I1627" s="285" t="s">
        <v>4584</v>
      </c>
      <c r="J1627" s="89"/>
      <c r="K1627" s="89"/>
      <c r="L1627" s="89"/>
      <c r="M1627" s="89"/>
      <c r="N1627" s="286">
        <v>0</v>
      </c>
      <c r="O1627" s="286">
        <v>7581</v>
      </c>
      <c r="P1627" s="89" t="s">
        <v>674</v>
      </c>
    </row>
    <row r="1628" spans="1:16" ht="51">
      <c r="A1628" s="283">
        <v>592</v>
      </c>
      <c r="B1628" s="89"/>
      <c r="C1628" s="284" t="s">
        <v>649</v>
      </c>
      <c r="D1628" s="84">
        <v>43495</v>
      </c>
      <c r="E1628" s="85" t="s">
        <v>3034</v>
      </c>
      <c r="F1628" s="85" t="s">
        <v>3</v>
      </c>
      <c r="G1628" s="85">
        <v>1707903</v>
      </c>
      <c r="H1628" s="89"/>
      <c r="I1628" s="285" t="s">
        <v>4585</v>
      </c>
      <c r="J1628" s="89"/>
      <c r="K1628" s="89"/>
      <c r="L1628" s="89"/>
      <c r="M1628" s="89"/>
      <c r="N1628" s="286">
        <v>0</v>
      </c>
      <c r="O1628" s="286">
        <v>60</v>
      </c>
      <c r="P1628" s="89" t="s">
        <v>674</v>
      </c>
    </row>
    <row r="1629" spans="1:16" ht="51">
      <c r="A1629" s="283">
        <v>592</v>
      </c>
      <c r="B1629" s="89"/>
      <c r="C1629" s="284" t="s">
        <v>649</v>
      </c>
      <c r="D1629" s="84">
        <v>43495</v>
      </c>
      <c r="E1629" s="85" t="s">
        <v>3035</v>
      </c>
      <c r="F1629" s="85" t="s">
        <v>3</v>
      </c>
      <c r="G1629" s="85">
        <v>1707904</v>
      </c>
      <c r="H1629" s="89"/>
      <c r="I1629" s="285" t="s">
        <v>3681</v>
      </c>
      <c r="J1629" s="89"/>
      <c r="K1629" s="89"/>
      <c r="L1629" s="89"/>
      <c r="M1629" s="89"/>
      <c r="N1629" s="286">
        <v>0</v>
      </c>
      <c r="O1629" s="286">
        <v>13510</v>
      </c>
      <c r="P1629" s="89" t="s">
        <v>674</v>
      </c>
    </row>
    <row r="1630" spans="1:16" ht="38.25">
      <c r="A1630" s="283" t="s">
        <v>567</v>
      </c>
      <c r="B1630" s="89"/>
      <c r="C1630" s="284" t="s">
        <v>617</v>
      </c>
      <c r="D1630" s="84">
        <v>43495</v>
      </c>
      <c r="E1630" s="85" t="s">
        <v>3036</v>
      </c>
      <c r="F1630" s="85" t="s">
        <v>3</v>
      </c>
      <c r="G1630" s="85">
        <v>1707908</v>
      </c>
      <c r="H1630" s="89"/>
      <c r="I1630" s="285" t="s">
        <v>4586</v>
      </c>
      <c r="J1630" s="89"/>
      <c r="K1630" s="89"/>
      <c r="L1630" s="89"/>
      <c r="M1630" s="89"/>
      <c r="N1630" s="286">
        <v>0</v>
      </c>
      <c r="O1630" s="286">
        <v>112.43</v>
      </c>
      <c r="P1630" s="89" t="s">
        <v>674</v>
      </c>
    </row>
    <row r="1631" spans="1:16" ht="51">
      <c r="A1631" s="283">
        <v>526</v>
      </c>
      <c r="B1631" s="89"/>
      <c r="C1631" s="284" t="s">
        <v>612</v>
      </c>
      <c r="D1631" s="84">
        <v>43495</v>
      </c>
      <c r="E1631" s="85" t="s">
        <v>3037</v>
      </c>
      <c r="F1631" s="85" t="s">
        <v>3</v>
      </c>
      <c r="G1631" s="85">
        <v>1707930</v>
      </c>
      <c r="H1631" s="89"/>
      <c r="I1631" s="285" t="s">
        <v>4587</v>
      </c>
      <c r="J1631" s="89"/>
      <c r="K1631" s="89"/>
      <c r="L1631" s="89"/>
      <c r="M1631" s="89"/>
      <c r="N1631" s="286">
        <v>0</v>
      </c>
      <c r="O1631" s="286">
        <v>30</v>
      </c>
      <c r="P1631" s="89" t="s">
        <v>674</v>
      </c>
    </row>
    <row r="1632" spans="1:16" ht="63.75">
      <c r="A1632" s="283">
        <v>46</v>
      </c>
      <c r="B1632" s="89"/>
      <c r="C1632" s="284" t="s">
        <v>50</v>
      </c>
      <c r="D1632" s="84">
        <v>43495</v>
      </c>
      <c r="E1632" s="85" t="s">
        <v>3038</v>
      </c>
      <c r="F1632" s="85" t="s">
        <v>3</v>
      </c>
      <c r="G1632" s="85">
        <v>1707621</v>
      </c>
      <c r="H1632" s="89"/>
      <c r="I1632" s="285" t="s">
        <v>4588</v>
      </c>
      <c r="J1632" s="89"/>
      <c r="K1632" s="89"/>
      <c r="L1632" s="89"/>
      <c r="M1632" s="89"/>
      <c r="N1632" s="286">
        <v>0</v>
      </c>
      <c r="O1632" s="286">
        <v>40926.17</v>
      </c>
      <c r="P1632" s="89" t="s">
        <v>674</v>
      </c>
    </row>
    <row r="1633" spans="1:16" ht="63.75">
      <c r="A1633" s="283">
        <v>46</v>
      </c>
      <c r="B1633" s="89"/>
      <c r="C1633" s="284" t="s">
        <v>50</v>
      </c>
      <c r="D1633" s="84">
        <v>43495</v>
      </c>
      <c r="E1633" s="85" t="s">
        <v>3039</v>
      </c>
      <c r="F1633" s="85" t="s">
        <v>3</v>
      </c>
      <c r="G1633" s="85">
        <v>1707622</v>
      </c>
      <c r="H1633" s="89"/>
      <c r="I1633" s="285" t="s">
        <v>4589</v>
      </c>
      <c r="J1633" s="89"/>
      <c r="K1633" s="89"/>
      <c r="L1633" s="89"/>
      <c r="M1633" s="89"/>
      <c r="N1633" s="286">
        <v>0</v>
      </c>
      <c r="O1633" s="286">
        <v>558303.25</v>
      </c>
      <c r="P1633" s="89" t="s">
        <v>674</v>
      </c>
    </row>
    <row r="1634" spans="1:16" ht="63.75">
      <c r="A1634" s="283">
        <v>46</v>
      </c>
      <c r="B1634" s="89"/>
      <c r="C1634" s="284" t="s">
        <v>50</v>
      </c>
      <c r="D1634" s="84">
        <v>43495</v>
      </c>
      <c r="E1634" s="85" t="s">
        <v>3040</v>
      </c>
      <c r="F1634" s="85" t="s">
        <v>3</v>
      </c>
      <c r="G1634" s="85">
        <v>1707623</v>
      </c>
      <c r="H1634" s="89"/>
      <c r="I1634" s="285" t="s">
        <v>4590</v>
      </c>
      <c r="J1634" s="89"/>
      <c r="K1634" s="89"/>
      <c r="L1634" s="89"/>
      <c r="M1634" s="89"/>
      <c r="N1634" s="286">
        <v>0</v>
      </c>
      <c r="O1634" s="286">
        <v>2211.2200000000003</v>
      </c>
      <c r="P1634" s="89" t="s">
        <v>674</v>
      </c>
    </row>
    <row r="1635" spans="1:16" ht="63.75">
      <c r="A1635" s="283">
        <v>86</v>
      </c>
      <c r="B1635" s="89"/>
      <c r="C1635" s="284" t="s">
        <v>58</v>
      </c>
      <c r="D1635" s="84">
        <v>43495</v>
      </c>
      <c r="E1635" s="85" t="s">
        <v>3041</v>
      </c>
      <c r="F1635" s="85" t="s">
        <v>3</v>
      </c>
      <c r="G1635" s="85">
        <v>1707641</v>
      </c>
      <c r="H1635" s="89"/>
      <c r="I1635" s="285" t="s">
        <v>4591</v>
      </c>
      <c r="J1635" s="89"/>
      <c r="K1635" s="89"/>
      <c r="L1635" s="89"/>
      <c r="M1635" s="89"/>
      <c r="N1635" s="286">
        <v>0</v>
      </c>
      <c r="O1635" s="286">
        <v>74689.97</v>
      </c>
      <c r="P1635" s="89" t="s">
        <v>674</v>
      </c>
    </row>
    <row r="1636" spans="1:16" ht="63.75">
      <c r="A1636" s="283" t="s">
        <v>567</v>
      </c>
      <c r="B1636" s="89"/>
      <c r="C1636" s="284" t="s">
        <v>617</v>
      </c>
      <c r="D1636" s="84">
        <v>43495</v>
      </c>
      <c r="E1636" s="85" t="s">
        <v>3042</v>
      </c>
      <c r="F1636" s="85" t="s">
        <v>3</v>
      </c>
      <c r="G1636" s="85">
        <v>1707643</v>
      </c>
      <c r="H1636" s="89"/>
      <c r="I1636" s="285" t="s">
        <v>4592</v>
      </c>
      <c r="J1636" s="89"/>
      <c r="K1636" s="89"/>
      <c r="L1636" s="89"/>
      <c r="M1636" s="89"/>
      <c r="N1636" s="286">
        <v>0</v>
      </c>
      <c r="O1636" s="286">
        <v>1680.6000000000001</v>
      </c>
      <c r="P1636" s="89" t="s">
        <v>674</v>
      </c>
    </row>
    <row r="1637" spans="1:16" ht="51">
      <c r="A1637" s="283">
        <v>78</v>
      </c>
      <c r="B1637" s="89"/>
      <c r="C1637" s="284" t="s">
        <v>678</v>
      </c>
      <c r="D1637" s="84">
        <v>43495</v>
      </c>
      <c r="E1637" s="85" t="s">
        <v>3043</v>
      </c>
      <c r="F1637" s="85" t="s">
        <v>3</v>
      </c>
      <c r="G1637" s="85">
        <v>1707655</v>
      </c>
      <c r="H1637" s="89"/>
      <c r="I1637" s="285" t="s">
        <v>4593</v>
      </c>
      <c r="J1637" s="89"/>
      <c r="K1637" s="89"/>
      <c r="L1637" s="89"/>
      <c r="M1637" s="89"/>
      <c r="N1637" s="286">
        <v>0</v>
      </c>
      <c r="O1637" s="286">
        <v>4746.72</v>
      </c>
      <c r="P1637" s="89" t="s">
        <v>674</v>
      </c>
    </row>
    <row r="1638" spans="1:16" ht="51">
      <c r="A1638" s="283" t="s">
        <v>567</v>
      </c>
      <c r="B1638" s="89"/>
      <c r="C1638" s="284" t="s">
        <v>617</v>
      </c>
      <c r="D1638" s="84">
        <v>43495</v>
      </c>
      <c r="E1638" s="85" t="s">
        <v>3044</v>
      </c>
      <c r="F1638" s="85" t="s">
        <v>3</v>
      </c>
      <c r="G1638" s="85">
        <v>1707659</v>
      </c>
      <c r="H1638" s="89"/>
      <c r="I1638" s="285" t="s">
        <v>4594</v>
      </c>
      <c r="J1638" s="89"/>
      <c r="K1638" s="89"/>
      <c r="L1638" s="89"/>
      <c r="M1638" s="89"/>
      <c r="N1638" s="286">
        <v>0</v>
      </c>
      <c r="O1638" s="286">
        <v>300</v>
      </c>
      <c r="P1638" s="89" t="s">
        <v>674</v>
      </c>
    </row>
    <row r="1639" spans="1:16" ht="63.75">
      <c r="A1639" s="283">
        <v>86</v>
      </c>
      <c r="B1639" s="89"/>
      <c r="C1639" s="284" t="s">
        <v>58</v>
      </c>
      <c r="D1639" s="84">
        <v>43495</v>
      </c>
      <c r="E1639" s="85" t="s">
        <v>3045</v>
      </c>
      <c r="F1639" s="85" t="s">
        <v>3</v>
      </c>
      <c r="G1639" s="85">
        <v>1707676</v>
      </c>
      <c r="H1639" s="89"/>
      <c r="I1639" s="285" t="s">
        <v>4595</v>
      </c>
      <c r="J1639" s="89"/>
      <c r="K1639" s="89"/>
      <c r="L1639" s="89"/>
      <c r="M1639" s="89"/>
      <c r="N1639" s="286">
        <v>0</v>
      </c>
      <c r="O1639" s="286">
        <v>250000</v>
      </c>
      <c r="P1639" s="89" t="s">
        <v>674</v>
      </c>
    </row>
    <row r="1640" spans="1:16" ht="51">
      <c r="A1640" s="283">
        <v>119</v>
      </c>
      <c r="B1640" s="89"/>
      <c r="C1640" s="284" t="s">
        <v>65</v>
      </c>
      <c r="D1640" s="84">
        <v>43495</v>
      </c>
      <c r="E1640" s="85" t="s">
        <v>3046</v>
      </c>
      <c r="F1640" s="85" t="s">
        <v>3</v>
      </c>
      <c r="G1640" s="85">
        <v>1707703</v>
      </c>
      <c r="H1640" s="89"/>
      <c r="I1640" s="285" t="s">
        <v>4596</v>
      </c>
      <c r="J1640" s="89"/>
      <c r="K1640" s="89"/>
      <c r="L1640" s="89"/>
      <c r="M1640" s="89"/>
      <c r="N1640" s="286">
        <v>0</v>
      </c>
      <c r="O1640" s="286">
        <v>15659.42</v>
      </c>
      <c r="P1640" s="89" t="s">
        <v>674</v>
      </c>
    </row>
    <row r="1641" spans="1:16" ht="63.75">
      <c r="A1641" s="283">
        <v>87</v>
      </c>
      <c r="B1641" s="89"/>
      <c r="C1641" s="284" t="s">
        <v>59</v>
      </c>
      <c r="D1641" s="84">
        <v>43495</v>
      </c>
      <c r="E1641" s="85" t="s">
        <v>3047</v>
      </c>
      <c r="F1641" s="85" t="s">
        <v>3</v>
      </c>
      <c r="G1641" s="85">
        <v>1707713</v>
      </c>
      <c r="H1641" s="89"/>
      <c r="I1641" s="285" t="s">
        <v>4597</v>
      </c>
      <c r="J1641" s="89"/>
      <c r="K1641" s="89"/>
      <c r="L1641" s="89"/>
      <c r="M1641" s="89"/>
      <c r="N1641" s="286">
        <v>0</v>
      </c>
      <c r="O1641" s="286">
        <v>2368.14</v>
      </c>
      <c r="P1641" s="89" t="s">
        <v>674</v>
      </c>
    </row>
    <row r="1642" spans="1:16" ht="76.5">
      <c r="A1642" s="283">
        <v>87</v>
      </c>
      <c r="B1642" s="89"/>
      <c r="C1642" s="284" t="s">
        <v>59</v>
      </c>
      <c r="D1642" s="84">
        <v>43495</v>
      </c>
      <c r="E1642" s="85" t="s">
        <v>3048</v>
      </c>
      <c r="F1642" s="85" t="s">
        <v>3</v>
      </c>
      <c r="G1642" s="85">
        <v>1707715</v>
      </c>
      <c r="H1642" s="89"/>
      <c r="I1642" s="285" t="s">
        <v>4598</v>
      </c>
      <c r="J1642" s="89"/>
      <c r="K1642" s="89"/>
      <c r="L1642" s="89"/>
      <c r="M1642" s="89"/>
      <c r="N1642" s="286">
        <v>0</v>
      </c>
      <c r="O1642" s="286">
        <v>140</v>
      </c>
      <c r="P1642" s="89" t="s">
        <v>674</v>
      </c>
    </row>
    <row r="1643" spans="1:16" ht="51">
      <c r="A1643" s="283">
        <v>20</v>
      </c>
      <c r="B1643" s="89"/>
      <c r="C1643" s="284" t="s">
        <v>46</v>
      </c>
      <c r="D1643" s="84">
        <v>43495</v>
      </c>
      <c r="E1643" s="85" t="s">
        <v>3049</v>
      </c>
      <c r="F1643" s="85" t="s">
        <v>3</v>
      </c>
      <c r="G1643" s="85">
        <v>1707668</v>
      </c>
      <c r="H1643" s="89"/>
      <c r="I1643" s="285" t="s">
        <v>4599</v>
      </c>
      <c r="J1643" s="89"/>
      <c r="K1643" s="89"/>
      <c r="L1643" s="89"/>
      <c r="M1643" s="89"/>
      <c r="N1643" s="286">
        <v>0</v>
      </c>
      <c r="O1643" s="286">
        <v>333.8</v>
      </c>
      <c r="P1643" s="89" t="s">
        <v>674</v>
      </c>
    </row>
    <row r="1644" spans="1:16" ht="51">
      <c r="A1644" s="283">
        <v>20</v>
      </c>
      <c r="B1644" s="89"/>
      <c r="C1644" s="284" t="s">
        <v>46</v>
      </c>
      <c r="D1644" s="84">
        <v>43495</v>
      </c>
      <c r="E1644" s="85" t="s">
        <v>3050</v>
      </c>
      <c r="F1644" s="85" t="s">
        <v>3</v>
      </c>
      <c r="G1644" s="85">
        <v>1707667</v>
      </c>
      <c r="H1644" s="89"/>
      <c r="I1644" s="285" t="s">
        <v>4600</v>
      </c>
      <c r="J1644" s="89"/>
      <c r="K1644" s="89"/>
      <c r="L1644" s="89"/>
      <c r="M1644" s="89"/>
      <c r="N1644" s="286">
        <v>0</v>
      </c>
      <c r="O1644" s="286">
        <v>4.5</v>
      </c>
      <c r="P1644" s="89" t="s">
        <v>674</v>
      </c>
    </row>
    <row r="1645" spans="1:16" ht="38.25">
      <c r="A1645" s="283">
        <v>670</v>
      </c>
      <c r="B1645" s="89"/>
      <c r="C1645" s="284" t="s">
        <v>192</v>
      </c>
      <c r="D1645" s="84">
        <v>43495</v>
      </c>
      <c r="E1645" s="85" t="s">
        <v>3051</v>
      </c>
      <c r="F1645" s="85" t="s">
        <v>3</v>
      </c>
      <c r="G1645" s="85">
        <v>1707666</v>
      </c>
      <c r="H1645" s="89"/>
      <c r="I1645" s="285" t="s">
        <v>4601</v>
      </c>
      <c r="J1645" s="89"/>
      <c r="K1645" s="89"/>
      <c r="L1645" s="89"/>
      <c r="M1645" s="89"/>
      <c r="N1645" s="286">
        <v>0</v>
      </c>
      <c r="O1645" s="286">
        <v>3</v>
      </c>
      <c r="P1645" s="89" t="s">
        <v>674</v>
      </c>
    </row>
    <row r="1646" spans="1:16" ht="51">
      <c r="A1646" s="283">
        <v>526</v>
      </c>
      <c r="B1646" s="89"/>
      <c r="C1646" s="284" t="s">
        <v>612</v>
      </c>
      <c r="D1646" s="84">
        <v>43495</v>
      </c>
      <c r="E1646" s="85" t="s">
        <v>3052</v>
      </c>
      <c r="F1646" s="85" t="s">
        <v>3</v>
      </c>
      <c r="G1646" s="85">
        <v>1707618</v>
      </c>
      <c r="H1646" s="89"/>
      <c r="I1646" s="285" t="s">
        <v>4602</v>
      </c>
      <c r="J1646" s="89"/>
      <c r="K1646" s="89"/>
      <c r="L1646" s="89"/>
      <c r="M1646" s="89"/>
      <c r="N1646" s="286">
        <v>0</v>
      </c>
      <c r="O1646" s="286">
        <v>196.81</v>
      </c>
      <c r="P1646" s="89" t="s">
        <v>674</v>
      </c>
    </row>
    <row r="1647" spans="1:16" ht="51">
      <c r="A1647" s="283">
        <v>578</v>
      </c>
      <c r="B1647" s="89"/>
      <c r="C1647" s="284" t="s">
        <v>181</v>
      </c>
      <c r="D1647" s="84">
        <v>43495</v>
      </c>
      <c r="E1647" s="85" t="s">
        <v>3053</v>
      </c>
      <c r="F1647" s="85" t="s">
        <v>3</v>
      </c>
      <c r="G1647" s="85">
        <v>1707744</v>
      </c>
      <c r="H1647" s="89"/>
      <c r="I1647" s="285" t="s">
        <v>4603</v>
      </c>
      <c r="J1647" s="89"/>
      <c r="K1647" s="89"/>
      <c r="L1647" s="89"/>
      <c r="M1647" s="89"/>
      <c r="N1647" s="286">
        <v>0</v>
      </c>
      <c r="O1647" s="286">
        <v>16460</v>
      </c>
      <c r="P1647" s="89" t="s">
        <v>674</v>
      </c>
    </row>
    <row r="1648" spans="1:16" ht="51">
      <c r="A1648" s="283">
        <v>578</v>
      </c>
      <c r="B1648" s="89"/>
      <c r="C1648" s="284" t="s">
        <v>181</v>
      </c>
      <c r="D1648" s="84">
        <v>43495</v>
      </c>
      <c r="E1648" s="85" t="s">
        <v>3054</v>
      </c>
      <c r="F1648" s="85" t="s">
        <v>3</v>
      </c>
      <c r="G1648" s="85">
        <v>1707739</v>
      </c>
      <c r="H1648" s="89"/>
      <c r="I1648" s="285" t="s">
        <v>4604</v>
      </c>
      <c r="J1648" s="89"/>
      <c r="K1648" s="89"/>
      <c r="L1648" s="89"/>
      <c r="M1648" s="89"/>
      <c r="N1648" s="286">
        <v>0</v>
      </c>
      <c r="O1648" s="286">
        <v>14330</v>
      </c>
      <c r="P1648" s="89" t="s">
        <v>674</v>
      </c>
    </row>
    <row r="1649" spans="1:16" ht="51">
      <c r="A1649" s="283">
        <v>578</v>
      </c>
      <c r="B1649" s="89"/>
      <c r="C1649" s="284" t="s">
        <v>181</v>
      </c>
      <c r="D1649" s="84">
        <v>43495</v>
      </c>
      <c r="E1649" s="85" t="s">
        <v>3055</v>
      </c>
      <c r="F1649" s="85" t="s">
        <v>3</v>
      </c>
      <c r="G1649" s="85">
        <v>1707737</v>
      </c>
      <c r="H1649" s="89"/>
      <c r="I1649" s="285" t="s">
        <v>4605</v>
      </c>
      <c r="J1649" s="89"/>
      <c r="K1649" s="89"/>
      <c r="L1649" s="89"/>
      <c r="M1649" s="89"/>
      <c r="N1649" s="286">
        <v>0</v>
      </c>
      <c r="O1649" s="286">
        <v>10900</v>
      </c>
      <c r="P1649" s="89" t="s">
        <v>674</v>
      </c>
    </row>
    <row r="1650" spans="1:16" ht="51">
      <c r="A1650" s="283">
        <v>682</v>
      </c>
      <c r="B1650" s="89"/>
      <c r="C1650" s="284" t="s">
        <v>1390</v>
      </c>
      <c r="D1650" s="84">
        <v>43495</v>
      </c>
      <c r="E1650" s="85" t="s">
        <v>3056</v>
      </c>
      <c r="F1650" s="85" t="s">
        <v>3</v>
      </c>
      <c r="G1650" s="85">
        <v>1707731</v>
      </c>
      <c r="H1650" s="89"/>
      <c r="I1650" s="285" t="s">
        <v>4606</v>
      </c>
      <c r="J1650" s="89"/>
      <c r="K1650" s="89"/>
      <c r="L1650" s="89"/>
      <c r="M1650" s="89"/>
      <c r="N1650" s="286">
        <v>0</v>
      </c>
      <c r="O1650" s="286">
        <v>100</v>
      </c>
      <c r="P1650" s="89" t="s">
        <v>674</v>
      </c>
    </row>
    <row r="1651" spans="1:16" ht="63.75">
      <c r="A1651" s="283">
        <v>682</v>
      </c>
      <c r="B1651" s="89"/>
      <c r="C1651" s="284" t="s">
        <v>1390</v>
      </c>
      <c r="D1651" s="84">
        <v>43495</v>
      </c>
      <c r="E1651" s="85" t="s">
        <v>3057</v>
      </c>
      <c r="F1651" s="85" t="s">
        <v>3</v>
      </c>
      <c r="G1651" s="85">
        <v>1707728</v>
      </c>
      <c r="H1651" s="89"/>
      <c r="I1651" s="285" t="s">
        <v>4607</v>
      </c>
      <c r="J1651" s="89"/>
      <c r="K1651" s="89"/>
      <c r="L1651" s="89"/>
      <c r="M1651" s="89"/>
      <c r="N1651" s="286">
        <v>0</v>
      </c>
      <c r="O1651" s="286">
        <v>4691.6500000000005</v>
      </c>
      <c r="P1651" s="89" t="s">
        <v>674</v>
      </c>
    </row>
    <row r="1652" spans="1:16" ht="51">
      <c r="A1652" s="283">
        <v>283</v>
      </c>
      <c r="B1652" s="89"/>
      <c r="C1652" s="284" t="s">
        <v>127</v>
      </c>
      <c r="D1652" s="84">
        <v>43495</v>
      </c>
      <c r="E1652" s="85" t="s">
        <v>3058</v>
      </c>
      <c r="F1652" s="85" t="s">
        <v>3</v>
      </c>
      <c r="G1652" s="85">
        <v>1707725</v>
      </c>
      <c r="H1652" s="89"/>
      <c r="I1652" s="285" t="s">
        <v>4608</v>
      </c>
      <c r="J1652" s="89"/>
      <c r="K1652" s="89"/>
      <c r="L1652" s="89"/>
      <c r="M1652" s="89"/>
      <c r="N1652" s="286">
        <v>0</v>
      </c>
      <c r="O1652" s="286">
        <v>1077193.96</v>
      </c>
      <c r="P1652" s="89" t="s">
        <v>674</v>
      </c>
    </row>
    <row r="1653" spans="1:16" ht="63.75">
      <c r="A1653" s="283">
        <v>682</v>
      </c>
      <c r="B1653" s="89"/>
      <c r="C1653" s="284" t="s">
        <v>1390</v>
      </c>
      <c r="D1653" s="84">
        <v>43495</v>
      </c>
      <c r="E1653" s="85" t="s">
        <v>3059</v>
      </c>
      <c r="F1653" s="85" t="s">
        <v>3</v>
      </c>
      <c r="G1653" s="85">
        <v>1707724</v>
      </c>
      <c r="H1653" s="89"/>
      <c r="I1653" s="285" t="s">
        <v>4609</v>
      </c>
      <c r="J1653" s="89"/>
      <c r="K1653" s="89"/>
      <c r="L1653" s="89"/>
      <c r="M1653" s="89"/>
      <c r="N1653" s="286">
        <v>0</v>
      </c>
      <c r="O1653" s="286">
        <v>400</v>
      </c>
      <c r="P1653" s="89" t="s">
        <v>674</v>
      </c>
    </row>
    <row r="1654" spans="1:16" ht="63.75">
      <c r="A1654" s="283">
        <v>87</v>
      </c>
      <c r="B1654" s="89"/>
      <c r="C1654" s="284" t="s">
        <v>59</v>
      </c>
      <c r="D1654" s="84">
        <v>43495</v>
      </c>
      <c r="E1654" s="85" t="s">
        <v>3060</v>
      </c>
      <c r="F1654" s="85" t="s">
        <v>3</v>
      </c>
      <c r="G1654" s="85">
        <v>1707718</v>
      </c>
      <c r="H1654" s="89"/>
      <c r="I1654" s="285" t="s">
        <v>4610</v>
      </c>
      <c r="J1654" s="89"/>
      <c r="K1654" s="89"/>
      <c r="L1654" s="89"/>
      <c r="M1654" s="89"/>
      <c r="N1654" s="286">
        <v>0</v>
      </c>
      <c r="O1654" s="286">
        <v>9330.93</v>
      </c>
      <c r="P1654" s="89" t="s">
        <v>674</v>
      </c>
    </row>
    <row r="1655" spans="1:16" ht="76.5">
      <c r="A1655" s="283">
        <v>35</v>
      </c>
      <c r="B1655" s="89"/>
      <c r="C1655" s="284" t="s">
        <v>48</v>
      </c>
      <c r="D1655" s="84">
        <v>43495</v>
      </c>
      <c r="E1655" s="85" t="s">
        <v>3061</v>
      </c>
      <c r="F1655" s="85" t="s">
        <v>675</v>
      </c>
      <c r="G1655" s="85">
        <v>182978</v>
      </c>
      <c r="H1655" s="89"/>
      <c r="I1655" s="285" t="s">
        <v>4611</v>
      </c>
      <c r="J1655" s="89"/>
      <c r="K1655" s="89"/>
      <c r="L1655" s="89"/>
      <c r="M1655" s="89"/>
      <c r="N1655" s="286">
        <v>0</v>
      </c>
      <c r="O1655" s="286">
        <v>10129.030000000001</v>
      </c>
      <c r="P1655" s="89" t="s">
        <v>674</v>
      </c>
    </row>
    <row r="1656" spans="1:16" ht="76.5">
      <c r="A1656" s="283">
        <v>35</v>
      </c>
      <c r="B1656" s="89"/>
      <c r="C1656" s="284" t="s">
        <v>48</v>
      </c>
      <c r="D1656" s="84">
        <v>43495</v>
      </c>
      <c r="E1656" s="85" t="s">
        <v>3061</v>
      </c>
      <c r="F1656" s="85" t="s">
        <v>675</v>
      </c>
      <c r="G1656" s="85">
        <v>182977</v>
      </c>
      <c r="H1656" s="89"/>
      <c r="I1656" s="285" t="s">
        <v>4612</v>
      </c>
      <c r="J1656" s="89"/>
      <c r="K1656" s="89"/>
      <c r="L1656" s="89"/>
      <c r="M1656" s="89"/>
      <c r="N1656" s="286">
        <v>0</v>
      </c>
      <c r="O1656" s="286">
        <v>4647.0600000000004</v>
      </c>
      <c r="P1656" s="89" t="s">
        <v>674</v>
      </c>
    </row>
    <row r="1657" spans="1:16" ht="51">
      <c r="A1657" s="283">
        <v>35</v>
      </c>
      <c r="B1657" s="89"/>
      <c r="C1657" s="284" t="s">
        <v>48</v>
      </c>
      <c r="D1657" s="84">
        <v>43495</v>
      </c>
      <c r="E1657" s="85" t="s">
        <v>3061</v>
      </c>
      <c r="F1657" s="85" t="s">
        <v>675</v>
      </c>
      <c r="G1657" s="85">
        <v>182981</v>
      </c>
      <c r="H1657" s="89"/>
      <c r="I1657" s="285" t="s">
        <v>4613</v>
      </c>
      <c r="J1657" s="89"/>
      <c r="K1657" s="89"/>
      <c r="L1657" s="89"/>
      <c r="M1657" s="89"/>
      <c r="N1657" s="286">
        <v>0</v>
      </c>
      <c r="O1657" s="286">
        <v>299601.02</v>
      </c>
      <c r="P1657" s="89" t="s">
        <v>674</v>
      </c>
    </row>
    <row r="1658" spans="1:16" ht="76.5">
      <c r="A1658" s="283">
        <v>35</v>
      </c>
      <c r="B1658" s="89"/>
      <c r="C1658" s="284" t="s">
        <v>48</v>
      </c>
      <c r="D1658" s="84">
        <v>43495</v>
      </c>
      <c r="E1658" s="85" t="s">
        <v>3061</v>
      </c>
      <c r="F1658" s="85" t="s">
        <v>675</v>
      </c>
      <c r="G1658" s="85">
        <v>182980</v>
      </c>
      <c r="H1658" s="89"/>
      <c r="I1658" s="285" t="s">
        <v>4614</v>
      </c>
      <c r="J1658" s="89"/>
      <c r="K1658" s="89"/>
      <c r="L1658" s="89"/>
      <c r="M1658" s="89"/>
      <c r="N1658" s="286">
        <v>0</v>
      </c>
      <c r="O1658" s="286">
        <v>147808.87</v>
      </c>
      <c r="P1658" s="89" t="s">
        <v>674</v>
      </c>
    </row>
    <row r="1659" spans="1:16" ht="76.5">
      <c r="A1659" s="283">
        <v>35</v>
      </c>
      <c r="B1659" s="89"/>
      <c r="C1659" s="284" t="s">
        <v>48</v>
      </c>
      <c r="D1659" s="84">
        <v>43495</v>
      </c>
      <c r="E1659" s="85" t="s">
        <v>3061</v>
      </c>
      <c r="F1659" s="85" t="s">
        <v>675</v>
      </c>
      <c r="G1659" s="85">
        <v>182979</v>
      </c>
      <c r="H1659" s="89"/>
      <c r="I1659" s="285" t="s">
        <v>4615</v>
      </c>
      <c r="J1659" s="89"/>
      <c r="K1659" s="89"/>
      <c r="L1659" s="89"/>
      <c r="M1659" s="89"/>
      <c r="N1659" s="286">
        <v>0</v>
      </c>
      <c r="O1659" s="286">
        <v>116279.76</v>
      </c>
      <c r="P1659" s="89" t="s">
        <v>674</v>
      </c>
    </row>
    <row r="1660" spans="1:16" ht="63.75">
      <c r="A1660" s="283">
        <v>35</v>
      </c>
      <c r="B1660" s="89"/>
      <c r="C1660" s="284" t="s">
        <v>48</v>
      </c>
      <c r="D1660" s="84">
        <v>43495</v>
      </c>
      <c r="E1660" s="85" t="s">
        <v>3061</v>
      </c>
      <c r="F1660" s="85" t="s">
        <v>675</v>
      </c>
      <c r="G1660" s="85">
        <v>182982</v>
      </c>
      <c r="H1660" s="89"/>
      <c r="I1660" s="285" t="s">
        <v>4616</v>
      </c>
      <c r="J1660" s="89"/>
      <c r="K1660" s="89"/>
      <c r="L1660" s="89"/>
      <c r="M1660" s="89"/>
      <c r="N1660" s="286">
        <v>0</v>
      </c>
      <c r="O1660" s="286">
        <v>18710.09</v>
      </c>
      <c r="P1660" s="89" t="s">
        <v>674</v>
      </c>
    </row>
    <row r="1661" spans="1:16" ht="63.75">
      <c r="A1661" s="283">
        <v>513</v>
      </c>
      <c r="B1661" s="89"/>
      <c r="C1661" s="284" t="s">
        <v>173</v>
      </c>
      <c r="D1661" s="84">
        <v>43495</v>
      </c>
      <c r="E1661" s="85" t="s">
        <v>3062</v>
      </c>
      <c r="F1661" s="85" t="s">
        <v>15</v>
      </c>
      <c r="G1661" s="85">
        <v>951497</v>
      </c>
      <c r="H1661" s="89"/>
      <c r="I1661" s="285" t="s">
        <v>4617</v>
      </c>
      <c r="J1661" s="89"/>
      <c r="K1661" s="89"/>
      <c r="L1661" s="89"/>
      <c r="M1661" s="89"/>
      <c r="N1661" s="286">
        <v>50</v>
      </c>
      <c r="O1661" s="286">
        <v>0</v>
      </c>
      <c r="P1661" s="89" t="s">
        <v>674</v>
      </c>
    </row>
    <row r="1662" spans="1:16" ht="63.75">
      <c r="A1662" s="283">
        <v>513</v>
      </c>
      <c r="B1662" s="89"/>
      <c r="C1662" s="284" t="s">
        <v>173</v>
      </c>
      <c r="D1662" s="84">
        <v>43495</v>
      </c>
      <c r="E1662" s="85" t="s">
        <v>3063</v>
      </c>
      <c r="F1662" s="85" t="s">
        <v>15</v>
      </c>
      <c r="G1662" s="85">
        <v>951355</v>
      </c>
      <c r="H1662" s="89"/>
      <c r="I1662" s="285" t="s">
        <v>4618</v>
      </c>
      <c r="J1662" s="89"/>
      <c r="K1662" s="89"/>
      <c r="L1662" s="89"/>
      <c r="M1662" s="89"/>
      <c r="N1662" s="286">
        <v>50</v>
      </c>
      <c r="O1662" s="286">
        <v>0</v>
      </c>
      <c r="P1662" s="89" t="s">
        <v>674</v>
      </c>
    </row>
    <row r="1663" spans="1:16" ht="51">
      <c r="A1663" s="283" t="s">
        <v>561</v>
      </c>
      <c r="B1663" s="89"/>
      <c r="C1663" s="284" t="s">
        <v>771</v>
      </c>
      <c r="D1663" s="84">
        <v>43495</v>
      </c>
      <c r="E1663" s="85" t="s">
        <v>3064</v>
      </c>
      <c r="F1663" s="85" t="s">
        <v>632</v>
      </c>
      <c r="G1663" s="85">
        <v>183071</v>
      </c>
      <c r="H1663" s="89"/>
      <c r="I1663" s="285" t="s">
        <v>4619</v>
      </c>
      <c r="J1663" s="89"/>
      <c r="K1663" s="89"/>
      <c r="L1663" s="89"/>
      <c r="M1663" s="89"/>
      <c r="N1663" s="286">
        <v>0</v>
      </c>
      <c r="O1663" s="286">
        <v>810618.6</v>
      </c>
      <c r="P1663" s="89" t="s">
        <v>674</v>
      </c>
    </row>
    <row r="1664" spans="1:16" ht="63.75">
      <c r="A1664" s="283">
        <v>25</v>
      </c>
      <c r="B1664" s="89"/>
      <c r="C1664" s="284" t="s">
        <v>47</v>
      </c>
      <c r="D1664" s="84">
        <v>43495</v>
      </c>
      <c r="E1664" s="85" t="s">
        <v>3065</v>
      </c>
      <c r="F1664" s="85" t="s">
        <v>6</v>
      </c>
      <c r="G1664" s="85">
        <v>1076826</v>
      </c>
      <c r="H1664" s="89"/>
      <c r="I1664" s="285" t="s">
        <v>4620</v>
      </c>
      <c r="J1664" s="89"/>
      <c r="K1664" s="89"/>
      <c r="L1664" s="89"/>
      <c r="M1664" s="89"/>
      <c r="N1664" s="286">
        <v>0</v>
      </c>
      <c r="O1664" s="286">
        <v>213.22</v>
      </c>
      <c r="P1664" s="89" t="s">
        <v>674</v>
      </c>
    </row>
    <row r="1665" spans="1:16" ht="63.75">
      <c r="A1665" s="283">
        <v>25</v>
      </c>
      <c r="B1665" s="89"/>
      <c r="C1665" s="284" t="s">
        <v>47</v>
      </c>
      <c r="D1665" s="84">
        <v>43495</v>
      </c>
      <c r="E1665" s="85" t="s">
        <v>3066</v>
      </c>
      <c r="F1665" s="85" t="s">
        <v>6</v>
      </c>
      <c r="G1665" s="85">
        <v>1076827</v>
      </c>
      <c r="H1665" s="89"/>
      <c r="I1665" s="285" t="s">
        <v>4621</v>
      </c>
      <c r="J1665" s="89"/>
      <c r="K1665" s="89"/>
      <c r="L1665" s="89"/>
      <c r="M1665" s="89"/>
      <c r="N1665" s="286">
        <v>0</v>
      </c>
      <c r="O1665" s="286">
        <v>258.83</v>
      </c>
      <c r="P1665" s="89" t="s">
        <v>674</v>
      </c>
    </row>
    <row r="1666" spans="1:16" ht="51">
      <c r="A1666" s="283">
        <v>25</v>
      </c>
      <c r="B1666" s="89"/>
      <c r="C1666" s="284" t="s">
        <v>47</v>
      </c>
      <c r="D1666" s="84">
        <v>43495</v>
      </c>
      <c r="E1666" s="85" t="s">
        <v>3067</v>
      </c>
      <c r="F1666" s="85" t="s">
        <v>6</v>
      </c>
      <c r="G1666" s="85">
        <v>1076828</v>
      </c>
      <c r="H1666" s="89"/>
      <c r="I1666" s="285" t="s">
        <v>4622</v>
      </c>
      <c r="J1666" s="89"/>
      <c r="K1666" s="89"/>
      <c r="L1666" s="89"/>
      <c r="M1666" s="89"/>
      <c r="N1666" s="286">
        <v>0</v>
      </c>
      <c r="O1666" s="286">
        <v>54272.15</v>
      </c>
      <c r="P1666" s="89" t="s">
        <v>674</v>
      </c>
    </row>
    <row r="1667" spans="1:16" ht="51">
      <c r="A1667" s="283">
        <v>25</v>
      </c>
      <c r="B1667" s="89"/>
      <c r="C1667" s="284" t="s">
        <v>47</v>
      </c>
      <c r="D1667" s="84">
        <v>43495</v>
      </c>
      <c r="E1667" s="85" t="s">
        <v>3068</v>
      </c>
      <c r="F1667" s="85" t="s">
        <v>6</v>
      </c>
      <c r="G1667" s="85">
        <v>1076830</v>
      </c>
      <c r="H1667" s="89"/>
      <c r="I1667" s="285" t="s">
        <v>4623</v>
      </c>
      <c r="J1667" s="89"/>
      <c r="K1667" s="89"/>
      <c r="L1667" s="89"/>
      <c r="M1667" s="89"/>
      <c r="N1667" s="286">
        <v>0</v>
      </c>
      <c r="O1667" s="286">
        <v>484.82</v>
      </c>
      <c r="P1667" s="89" t="s">
        <v>674</v>
      </c>
    </row>
    <row r="1668" spans="1:16" ht="63.75">
      <c r="A1668" s="283">
        <v>25</v>
      </c>
      <c r="B1668" s="89"/>
      <c r="C1668" s="284" t="s">
        <v>47</v>
      </c>
      <c r="D1668" s="84">
        <v>43495</v>
      </c>
      <c r="E1668" s="85" t="s">
        <v>3069</v>
      </c>
      <c r="F1668" s="85" t="s">
        <v>6</v>
      </c>
      <c r="G1668" s="85">
        <v>1076831</v>
      </c>
      <c r="H1668" s="89"/>
      <c r="I1668" s="285" t="s">
        <v>4624</v>
      </c>
      <c r="J1668" s="89"/>
      <c r="K1668" s="89"/>
      <c r="L1668" s="89"/>
      <c r="M1668" s="89"/>
      <c r="N1668" s="286">
        <v>0</v>
      </c>
      <c r="O1668" s="286">
        <v>0.01</v>
      </c>
      <c r="P1668" s="89" t="s">
        <v>674</v>
      </c>
    </row>
    <row r="1669" spans="1:16" ht="63.75">
      <c r="A1669" s="283">
        <v>25</v>
      </c>
      <c r="B1669" s="89"/>
      <c r="C1669" s="284" t="s">
        <v>47</v>
      </c>
      <c r="D1669" s="84">
        <v>43495</v>
      </c>
      <c r="E1669" s="85" t="s">
        <v>3070</v>
      </c>
      <c r="F1669" s="85" t="s">
        <v>6</v>
      </c>
      <c r="G1669" s="85">
        <v>1076833</v>
      </c>
      <c r="H1669" s="89"/>
      <c r="I1669" s="285" t="s">
        <v>4625</v>
      </c>
      <c r="J1669" s="89"/>
      <c r="K1669" s="89"/>
      <c r="L1669" s="89"/>
      <c r="M1669" s="89"/>
      <c r="N1669" s="286">
        <v>0</v>
      </c>
      <c r="O1669" s="286">
        <v>33.39</v>
      </c>
      <c r="P1669" s="89" t="s">
        <v>674</v>
      </c>
    </row>
    <row r="1670" spans="1:16" ht="63.75">
      <c r="A1670" s="283">
        <v>25</v>
      </c>
      <c r="B1670" s="89"/>
      <c r="C1670" s="284" t="s">
        <v>47</v>
      </c>
      <c r="D1670" s="84">
        <v>43495</v>
      </c>
      <c r="E1670" s="85" t="s">
        <v>3071</v>
      </c>
      <c r="F1670" s="85" t="s">
        <v>6</v>
      </c>
      <c r="G1670" s="85">
        <v>1076834</v>
      </c>
      <c r="H1670" s="89"/>
      <c r="I1670" s="285" t="s">
        <v>4626</v>
      </c>
      <c r="J1670" s="89"/>
      <c r="K1670" s="89"/>
      <c r="L1670" s="89"/>
      <c r="M1670" s="89"/>
      <c r="N1670" s="286">
        <v>0</v>
      </c>
      <c r="O1670" s="286">
        <v>222.69</v>
      </c>
      <c r="P1670" s="89" t="s">
        <v>674</v>
      </c>
    </row>
    <row r="1671" spans="1:16" ht="63.75">
      <c r="A1671" s="283">
        <v>25</v>
      </c>
      <c r="B1671" s="89"/>
      <c r="C1671" s="284" t="s">
        <v>47</v>
      </c>
      <c r="D1671" s="84">
        <v>43495</v>
      </c>
      <c r="E1671" s="85" t="s">
        <v>3072</v>
      </c>
      <c r="F1671" s="85" t="s">
        <v>6</v>
      </c>
      <c r="G1671" s="85">
        <v>1076835</v>
      </c>
      <c r="H1671" s="89"/>
      <c r="I1671" s="285" t="s">
        <v>4627</v>
      </c>
      <c r="J1671" s="89"/>
      <c r="K1671" s="89"/>
      <c r="L1671" s="89"/>
      <c r="M1671" s="89"/>
      <c r="N1671" s="286">
        <v>0</v>
      </c>
      <c r="O1671" s="286">
        <v>52.57</v>
      </c>
      <c r="P1671" s="89" t="s">
        <v>674</v>
      </c>
    </row>
    <row r="1672" spans="1:16" ht="63.75">
      <c r="A1672" s="283">
        <v>25</v>
      </c>
      <c r="B1672" s="89"/>
      <c r="C1672" s="284" t="s">
        <v>47</v>
      </c>
      <c r="D1672" s="84">
        <v>43495</v>
      </c>
      <c r="E1672" s="85" t="s">
        <v>3073</v>
      </c>
      <c r="F1672" s="85" t="s">
        <v>6</v>
      </c>
      <c r="G1672" s="85">
        <v>1076836</v>
      </c>
      <c r="H1672" s="89"/>
      <c r="I1672" s="285" t="s">
        <v>4628</v>
      </c>
      <c r="J1672" s="89"/>
      <c r="K1672" s="89"/>
      <c r="L1672" s="89"/>
      <c r="M1672" s="89"/>
      <c r="N1672" s="286">
        <v>0</v>
      </c>
      <c r="O1672" s="286">
        <v>7194.73</v>
      </c>
      <c r="P1672" s="89" t="s">
        <v>674</v>
      </c>
    </row>
    <row r="1673" spans="1:16" ht="63.75">
      <c r="A1673" s="283">
        <v>25</v>
      </c>
      <c r="B1673" s="89"/>
      <c r="C1673" s="284" t="s">
        <v>47</v>
      </c>
      <c r="D1673" s="84">
        <v>43495</v>
      </c>
      <c r="E1673" s="85" t="s">
        <v>3074</v>
      </c>
      <c r="F1673" s="85" t="s">
        <v>6</v>
      </c>
      <c r="G1673" s="85">
        <v>1076838</v>
      </c>
      <c r="H1673" s="89"/>
      <c r="I1673" s="285" t="s">
        <v>4629</v>
      </c>
      <c r="J1673" s="89"/>
      <c r="K1673" s="89"/>
      <c r="L1673" s="89"/>
      <c r="M1673" s="89"/>
      <c r="N1673" s="286">
        <v>0</v>
      </c>
      <c r="O1673" s="286">
        <v>19.600000000000001</v>
      </c>
      <c r="P1673" s="89" t="s">
        <v>674</v>
      </c>
    </row>
    <row r="1674" spans="1:16" ht="63.75">
      <c r="A1674" s="283">
        <v>25</v>
      </c>
      <c r="B1674" s="89"/>
      <c r="C1674" s="284" t="s">
        <v>47</v>
      </c>
      <c r="D1674" s="84">
        <v>43495</v>
      </c>
      <c r="E1674" s="85" t="s">
        <v>3075</v>
      </c>
      <c r="F1674" s="85" t="s">
        <v>6</v>
      </c>
      <c r="G1674" s="85">
        <v>1076857</v>
      </c>
      <c r="H1674" s="89"/>
      <c r="I1674" s="285" t="s">
        <v>4630</v>
      </c>
      <c r="J1674" s="89"/>
      <c r="K1674" s="89"/>
      <c r="L1674" s="89"/>
      <c r="M1674" s="89"/>
      <c r="N1674" s="286">
        <v>0</v>
      </c>
      <c r="O1674" s="286">
        <v>213.22</v>
      </c>
      <c r="P1674" s="89" t="s">
        <v>674</v>
      </c>
    </row>
    <row r="1675" spans="1:16" ht="63.75">
      <c r="A1675" s="283">
        <v>25</v>
      </c>
      <c r="B1675" s="89"/>
      <c r="C1675" s="284" t="s">
        <v>47</v>
      </c>
      <c r="D1675" s="84">
        <v>43495</v>
      </c>
      <c r="E1675" s="85" t="s">
        <v>3076</v>
      </c>
      <c r="F1675" s="85" t="s">
        <v>6</v>
      </c>
      <c r="G1675" s="85">
        <v>1076858</v>
      </c>
      <c r="H1675" s="89"/>
      <c r="I1675" s="285" t="s">
        <v>4631</v>
      </c>
      <c r="J1675" s="89"/>
      <c r="K1675" s="89"/>
      <c r="L1675" s="89"/>
      <c r="M1675" s="89"/>
      <c r="N1675" s="286">
        <v>0</v>
      </c>
      <c r="O1675" s="286">
        <v>56.63</v>
      </c>
      <c r="P1675" s="89" t="s">
        <v>674</v>
      </c>
    </row>
    <row r="1676" spans="1:16" ht="63.75">
      <c r="A1676" s="283">
        <v>25</v>
      </c>
      <c r="B1676" s="89"/>
      <c r="C1676" s="284" t="s">
        <v>47</v>
      </c>
      <c r="D1676" s="84">
        <v>43495</v>
      </c>
      <c r="E1676" s="85" t="s">
        <v>3077</v>
      </c>
      <c r="F1676" s="85" t="s">
        <v>6</v>
      </c>
      <c r="G1676" s="85">
        <v>1076860</v>
      </c>
      <c r="H1676" s="89"/>
      <c r="I1676" s="285" t="s">
        <v>4632</v>
      </c>
      <c r="J1676" s="89"/>
      <c r="K1676" s="89"/>
      <c r="L1676" s="89"/>
      <c r="M1676" s="89"/>
      <c r="N1676" s="286">
        <v>0</v>
      </c>
      <c r="O1676" s="286">
        <v>106.22</v>
      </c>
      <c r="P1676" s="89" t="s">
        <v>674</v>
      </c>
    </row>
    <row r="1677" spans="1:16" ht="63.75">
      <c r="A1677" s="283">
        <v>25</v>
      </c>
      <c r="B1677" s="89"/>
      <c r="C1677" s="284" t="s">
        <v>47</v>
      </c>
      <c r="D1677" s="84">
        <v>43495</v>
      </c>
      <c r="E1677" s="85" t="s">
        <v>3078</v>
      </c>
      <c r="F1677" s="85" t="s">
        <v>6</v>
      </c>
      <c r="G1677" s="85">
        <v>1076861</v>
      </c>
      <c r="H1677" s="89"/>
      <c r="I1677" s="285" t="s">
        <v>4633</v>
      </c>
      <c r="J1677" s="89"/>
      <c r="K1677" s="89"/>
      <c r="L1677" s="89"/>
      <c r="M1677" s="89"/>
      <c r="N1677" s="286">
        <v>0</v>
      </c>
      <c r="O1677" s="286">
        <v>29.42</v>
      </c>
      <c r="P1677" s="89" t="s">
        <v>674</v>
      </c>
    </row>
    <row r="1678" spans="1:16" ht="63.75">
      <c r="A1678" s="283">
        <v>25</v>
      </c>
      <c r="B1678" s="89"/>
      <c r="C1678" s="284" t="s">
        <v>47</v>
      </c>
      <c r="D1678" s="84">
        <v>43495</v>
      </c>
      <c r="E1678" s="85" t="s">
        <v>3079</v>
      </c>
      <c r="F1678" s="85" t="s">
        <v>6</v>
      </c>
      <c r="G1678" s="85">
        <v>1076862</v>
      </c>
      <c r="H1678" s="89"/>
      <c r="I1678" s="285" t="s">
        <v>4634</v>
      </c>
      <c r="J1678" s="89"/>
      <c r="K1678" s="89"/>
      <c r="L1678" s="89"/>
      <c r="M1678" s="89"/>
      <c r="N1678" s="286">
        <v>0</v>
      </c>
      <c r="O1678" s="286">
        <v>222.69</v>
      </c>
      <c r="P1678" s="89" t="s">
        <v>674</v>
      </c>
    </row>
    <row r="1679" spans="1:16" ht="102">
      <c r="A1679" s="283">
        <v>249</v>
      </c>
      <c r="B1679" s="89"/>
      <c r="C1679" s="284" t="s">
        <v>114</v>
      </c>
      <c r="D1679" s="84">
        <v>43495</v>
      </c>
      <c r="E1679" s="85" t="s">
        <v>3080</v>
      </c>
      <c r="F1679" s="85" t="s">
        <v>15</v>
      </c>
      <c r="G1679" s="85">
        <v>7126</v>
      </c>
      <c r="H1679" s="89"/>
      <c r="I1679" s="285" t="s">
        <v>4635</v>
      </c>
      <c r="J1679" s="89"/>
      <c r="K1679" s="89"/>
      <c r="L1679" s="89"/>
      <c r="M1679" s="89"/>
      <c r="N1679" s="286">
        <v>737.85</v>
      </c>
      <c r="O1679" s="286">
        <v>0</v>
      </c>
      <c r="P1679" s="89" t="s">
        <v>674</v>
      </c>
    </row>
    <row r="1680" spans="1:16" ht="51">
      <c r="A1680" s="283">
        <v>117</v>
      </c>
      <c r="B1680" s="89"/>
      <c r="C1680" s="284" t="s">
        <v>64</v>
      </c>
      <c r="D1680" s="84">
        <v>43495</v>
      </c>
      <c r="E1680" s="85" t="s">
        <v>3081</v>
      </c>
      <c r="F1680" s="85" t="s">
        <v>11</v>
      </c>
      <c r="G1680" s="85">
        <v>945969</v>
      </c>
      <c r="H1680" s="89"/>
      <c r="I1680" s="285" t="s">
        <v>4636</v>
      </c>
      <c r="J1680" s="89"/>
      <c r="K1680" s="89"/>
      <c r="L1680" s="89"/>
      <c r="M1680" s="89"/>
      <c r="N1680" s="286">
        <v>50</v>
      </c>
      <c r="O1680" s="286">
        <v>0</v>
      </c>
      <c r="P1680" s="89" t="s">
        <v>674</v>
      </c>
    </row>
    <row r="1681" spans="1:16" ht="89.25">
      <c r="A1681" s="283">
        <v>526</v>
      </c>
      <c r="B1681" s="89"/>
      <c r="C1681" s="284" t="s">
        <v>612</v>
      </c>
      <c r="D1681" s="84">
        <v>43495</v>
      </c>
      <c r="E1681" s="85" t="s">
        <v>3082</v>
      </c>
      <c r="F1681" s="85" t="s">
        <v>15</v>
      </c>
      <c r="G1681" s="85">
        <v>7120</v>
      </c>
      <c r="H1681" s="89"/>
      <c r="I1681" s="285" t="s">
        <v>4637</v>
      </c>
      <c r="J1681" s="89"/>
      <c r="K1681" s="89"/>
      <c r="L1681" s="89"/>
      <c r="M1681" s="89"/>
      <c r="N1681" s="286">
        <v>282.62</v>
      </c>
      <c r="O1681" s="286">
        <v>0</v>
      </c>
      <c r="P1681" s="89" t="s">
        <v>674</v>
      </c>
    </row>
    <row r="1682" spans="1:16" ht="89.25">
      <c r="A1682" s="283">
        <v>526</v>
      </c>
      <c r="B1682" s="89"/>
      <c r="C1682" s="284" t="s">
        <v>612</v>
      </c>
      <c r="D1682" s="84">
        <v>43495</v>
      </c>
      <c r="E1682" s="85" t="s">
        <v>3083</v>
      </c>
      <c r="F1682" s="85" t="s">
        <v>15</v>
      </c>
      <c r="G1682" s="85">
        <v>7124</v>
      </c>
      <c r="H1682" s="89"/>
      <c r="I1682" s="285" t="s">
        <v>4638</v>
      </c>
      <c r="J1682" s="89"/>
      <c r="K1682" s="89"/>
      <c r="L1682" s="89"/>
      <c r="M1682" s="89"/>
      <c r="N1682" s="286">
        <v>337.02</v>
      </c>
      <c r="O1682" s="286">
        <v>0</v>
      </c>
      <c r="P1682" s="89" t="s">
        <v>674</v>
      </c>
    </row>
    <row r="1683" spans="1:16" ht="89.25">
      <c r="A1683" s="283">
        <v>526</v>
      </c>
      <c r="B1683" s="89"/>
      <c r="C1683" s="284" t="s">
        <v>612</v>
      </c>
      <c r="D1683" s="84">
        <v>43495</v>
      </c>
      <c r="E1683" s="85" t="s">
        <v>3084</v>
      </c>
      <c r="F1683" s="85" t="s">
        <v>15</v>
      </c>
      <c r="G1683" s="85">
        <v>7123</v>
      </c>
      <c r="H1683" s="89"/>
      <c r="I1683" s="285" t="s">
        <v>4639</v>
      </c>
      <c r="J1683" s="89"/>
      <c r="K1683" s="89"/>
      <c r="L1683" s="89"/>
      <c r="M1683" s="89"/>
      <c r="N1683" s="286">
        <v>370.5</v>
      </c>
      <c r="O1683" s="286">
        <v>0</v>
      </c>
      <c r="P1683" s="89" t="s">
        <v>674</v>
      </c>
    </row>
    <row r="1684" spans="1:16" ht="89.25">
      <c r="A1684" s="283">
        <v>313</v>
      </c>
      <c r="B1684" s="89"/>
      <c r="C1684" s="284" t="s">
        <v>146</v>
      </c>
      <c r="D1684" s="84">
        <v>43495</v>
      </c>
      <c r="E1684" s="85" t="s">
        <v>3085</v>
      </c>
      <c r="F1684" s="85" t="s">
        <v>15</v>
      </c>
      <c r="G1684" s="85">
        <v>7127</v>
      </c>
      <c r="H1684" s="89"/>
      <c r="I1684" s="285" t="s">
        <v>4640</v>
      </c>
      <c r="J1684" s="89"/>
      <c r="K1684" s="89"/>
      <c r="L1684" s="89"/>
      <c r="M1684" s="89"/>
      <c r="N1684" s="286">
        <v>283.72000000000003</v>
      </c>
      <c r="O1684" s="286">
        <v>0</v>
      </c>
      <c r="P1684" s="89" t="s">
        <v>674</v>
      </c>
    </row>
    <row r="1685" spans="1:16" ht="89.25">
      <c r="A1685" s="283">
        <v>576</v>
      </c>
      <c r="B1685" s="89"/>
      <c r="C1685" s="284" t="s">
        <v>1386</v>
      </c>
      <c r="D1685" s="84">
        <v>43495</v>
      </c>
      <c r="E1685" s="85" t="s">
        <v>3086</v>
      </c>
      <c r="F1685" s="85" t="s">
        <v>15</v>
      </c>
      <c r="G1685" s="85">
        <v>7125</v>
      </c>
      <c r="H1685" s="89"/>
      <c r="I1685" s="285" t="s">
        <v>4641</v>
      </c>
      <c r="J1685" s="89"/>
      <c r="K1685" s="89"/>
      <c r="L1685" s="89"/>
      <c r="M1685" s="89"/>
      <c r="N1685" s="286">
        <v>578.70000000000005</v>
      </c>
      <c r="O1685" s="286">
        <v>0</v>
      </c>
      <c r="P1685" s="89" t="s">
        <v>674</v>
      </c>
    </row>
    <row r="1686" spans="1:16" ht="63.75">
      <c r="A1686" s="283">
        <v>513</v>
      </c>
      <c r="B1686" s="89"/>
      <c r="C1686" s="284" t="s">
        <v>173</v>
      </c>
      <c r="D1686" s="84">
        <v>43495</v>
      </c>
      <c r="E1686" s="85" t="s">
        <v>3087</v>
      </c>
      <c r="F1686" s="85" t="s">
        <v>15</v>
      </c>
      <c r="G1686" s="85">
        <v>952183</v>
      </c>
      <c r="H1686" s="89"/>
      <c r="I1686" s="285" t="s">
        <v>4642</v>
      </c>
      <c r="J1686" s="89"/>
      <c r="K1686" s="89"/>
      <c r="L1686" s="89"/>
      <c r="M1686" s="89"/>
      <c r="N1686" s="286">
        <v>50</v>
      </c>
      <c r="O1686" s="286">
        <v>0</v>
      </c>
      <c r="P1686" s="89" t="s">
        <v>674</v>
      </c>
    </row>
    <row r="1687" spans="1:16" ht="51">
      <c r="A1687" s="283">
        <v>119</v>
      </c>
      <c r="B1687" s="89"/>
      <c r="C1687" s="284" t="s">
        <v>65</v>
      </c>
      <c r="D1687" s="84">
        <v>43495</v>
      </c>
      <c r="E1687" s="85" t="s">
        <v>3088</v>
      </c>
      <c r="F1687" s="85" t="s">
        <v>11</v>
      </c>
      <c r="G1687" s="85">
        <v>945962</v>
      </c>
      <c r="H1687" s="89"/>
      <c r="I1687" s="285" t="s">
        <v>4643</v>
      </c>
      <c r="J1687" s="89"/>
      <c r="K1687" s="89"/>
      <c r="L1687" s="89"/>
      <c r="M1687" s="89"/>
      <c r="N1687" s="286">
        <v>50</v>
      </c>
      <c r="O1687" s="286">
        <v>0</v>
      </c>
      <c r="P1687" s="89" t="s">
        <v>674</v>
      </c>
    </row>
    <row r="1688" spans="1:16" ht="51">
      <c r="A1688" s="283">
        <v>340</v>
      </c>
      <c r="B1688" s="89"/>
      <c r="C1688" s="284" t="s">
        <v>149</v>
      </c>
      <c r="D1688" s="84">
        <v>43495</v>
      </c>
      <c r="E1688" s="85" t="s">
        <v>3089</v>
      </c>
      <c r="F1688" s="85" t="s">
        <v>6</v>
      </c>
      <c r="G1688" s="85">
        <v>952330</v>
      </c>
      <c r="H1688" s="89"/>
      <c r="I1688" s="285" t="s">
        <v>4644</v>
      </c>
      <c r="J1688" s="89"/>
      <c r="K1688" s="89"/>
      <c r="L1688" s="89"/>
      <c r="M1688" s="89"/>
      <c r="N1688" s="286">
        <v>0</v>
      </c>
      <c r="O1688" s="286">
        <v>42453.93</v>
      </c>
      <c r="P1688" s="89" t="s">
        <v>674</v>
      </c>
    </row>
    <row r="1689" spans="1:16" ht="76.5">
      <c r="A1689" s="283">
        <v>25</v>
      </c>
      <c r="B1689" s="89"/>
      <c r="C1689" s="284" t="s">
        <v>47</v>
      </c>
      <c r="D1689" s="84">
        <v>43495</v>
      </c>
      <c r="E1689" s="85" t="s">
        <v>3090</v>
      </c>
      <c r="F1689" s="85" t="s">
        <v>6</v>
      </c>
      <c r="G1689" s="85">
        <v>945996</v>
      </c>
      <c r="H1689" s="89"/>
      <c r="I1689" s="285" t="s">
        <v>4645</v>
      </c>
      <c r="J1689" s="89"/>
      <c r="K1689" s="89"/>
      <c r="L1689" s="89"/>
      <c r="M1689" s="89"/>
      <c r="N1689" s="286">
        <v>0</v>
      </c>
      <c r="O1689" s="286">
        <v>5180.54</v>
      </c>
      <c r="P1689" s="89" t="s">
        <v>674</v>
      </c>
    </row>
    <row r="1690" spans="1:16" ht="51">
      <c r="A1690" s="283">
        <v>340</v>
      </c>
      <c r="B1690" s="89"/>
      <c r="C1690" s="284" t="s">
        <v>149</v>
      </c>
      <c r="D1690" s="84">
        <v>43495</v>
      </c>
      <c r="E1690" s="85" t="s">
        <v>3091</v>
      </c>
      <c r="F1690" s="85" t="s">
        <v>15</v>
      </c>
      <c r="G1690" s="85">
        <v>952331</v>
      </c>
      <c r="H1690" s="89"/>
      <c r="I1690" s="285" t="s">
        <v>4646</v>
      </c>
      <c r="J1690" s="89"/>
      <c r="K1690" s="89"/>
      <c r="L1690" s="89"/>
      <c r="M1690" s="89"/>
      <c r="N1690" s="286">
        <v>50</v>
      </c>
      <c r="O1690" s="286">
        <v>0</v>
      </c>
      <c r="P1690" s="89" t="s">
        <v>674</v>
      </c>
    </row>
    <row r="1691" spans="1:16" ht="51">
      <c r="A1691" s="283">
        <v>119</v>
      </c>
      <c r="B1691" s="89"/>
      <c r="C1691" s="284" t="s">
        <v>65</v>
      </c>
      <c r="D1691" s="84">
        <v>43495</v>
      </c>
      <c r="E1691" s="85" t="s">
        <v>3092</v>
      </c>
      <c r="F1691" s="85" t="s">
        <v>11</v>
      </c>
      <c r="G1691" s="85">
        <v>946007</v>
      </c>
      <c r="H1691" s="89"/>
      <c r="I1691" s="285" t="s">
        <v>4647</v>
      </c>
      <c r="J1691" s="89"/>
      <c r="K1691" s="89"/>
      <c r="L1691" s="89"/>
      <c r="M1691" s="89"/>
      <c r="N1691" s="286">
        <v>50</v>
      </c>
      <c r="O1691" s="286">
        <v>0</v>
      </c>
      <c r="P1691" s="89" t="s">
        <v>674</v>
      </c>
    </row>
    <row r="1692" spans="1:16" ht="63.75">
      <c r="A1692" s="283">
        <v>862</v>
      </c>
      <c r="B1692" s="89"/>
      <c r="C1692" s="284" t="s">
        <v>201</v>
      </c>
      <c r="D1692" s="84">
        <v>43495</v>
      </c>
      <c r="E1692" s="85" t="s">
        <v>3093</v>
      </c>
      <c r="F1692" s="85" t="s">
        <v>675</v>
      </c>
      <c r="G1692" s="85">
        <v>183099</v>
      </c>
      <c r="H1692" s="89"/>
      <c r="I1692" s="285" t="s">
        <v>4648</v>
      </c>
      <c r="J1692" s="89"/>
      <c r="K1692" s="89"/>
      <c r="L1692" s="89"/>
      <c r="M1692" s="89"/>
      <c r="N1692" s="286">
        <v>0</v>
      </c>
      <c r="O1692" s="286">
        <v>208850.89</v>
      </c>
      <c r="P1692" s="89" t="s">
        <v>674</v>
      </c>
    </row>
    <row r="1693" spans="1:16" ht="63.75">
      <c r="A1693" s="283">
        <v>862</v>
      </c>
      <c r="B1693" s="89"/>
      <c r="C1693" s="284" t="s">
        <v>201</v>
      </c>
      <c r="D1693" s="84">
        <v>43495</v>
      </c>
      <c r="E1693" s="85" t="s">
        <v>3093</v>
      </c>
      <c r="F1693" s="85" t="s">
        <v>675</v>
      </c>
      <c r="G1693" s="85">
        <v>183106</v>
      </c>
      <c r="H1693" s="89"/>
      <c r="I1693" s="285" t="s">
        <v>4649</v>
      </c>
      <c r="J1693" s="89"/>
      <c r="K1693" s="89"/>
      <c r="L1693" s="89"/>
      <c r="M1693" s="89"/>
      <c r="N1693" s="286">
        <v>0</v>
      </c>
      <c r="O1693" s="286">
        <v>1067.0999999999999</v>
      </c>
      <c r="P1693" s="89" t="s">
        <v>674</v>
      </c>
    </row>
    <row r="1694" spans="1:16" ht="63.75">
      <c r="A1694" s="283">
        <v>862</v>
      </c>
      <c r="B1694" s="89"/>
      <c r="C1694" s="284" t="s">
        <v>201</v>
      </c>
      <c r="D1694" s="84">
        <v>43495</v>
      </c>
      <c r="E1694" s="85" t="s">
        <v>3093</v>
      </c>
      <c r="F1694" s="85" t="s">
        <v>675</v>
      </c>
      <c r="G1694" s="85">
        <v>183089</v>
      </c>
      <c r="H1694" s="89"/>
      <c r="I1694" s="285" t="s">
        <v>4650</v>
      </c>
      <c r="J1694" s="89"/>
      <c r="K1694" s="89"/>
      <c r="L1694" s="89"/>
      <c r="M1694" s="89"/>
      <c r="N1694" s="286">
        <v>0</v>
      </c>
      <c r="O1694" s="286">
        <v>893822.89</v>
      </c>
      <c r="P1694" s="89" t="s">
        <v>674</v>
      </c>
    </row>
    <row r="1695" spans="1:16" ht="63.75">
      <c r="A1695" s="283">
        <v>862</v>
      </c>
      <c r="B1695" s="89"/>
      <c r="C1695" s="284" t="s">
        <v>201</v>
      </c>
      <c r="D1695" s="84">
        <v>43495</v>
      </c>
      <c r="E1695" s="85" t="s">
        <v>3093</v>
      </c>
      <c r="F1695" s="85" t="s">
        <v>675</v>
      </c>
      <c r="G1695" s="85">
        <v>183103</v>
      </c>
      <c r="H1695" s="89"/>
      <c r="I1695" s="285" t="s">
        <v>4651</v>
      </c>
      <c r="J1695" s="89"/>
      <c r="K1695" s="89"/>
      <c r="L1695" s="89"/>
      <c r="M1695" s="89"/>
      <c r="N1695" s="286">
        <v>0</v>
      </c>
      <c r="O1695" s="286">
        <v>65341</v>
      </c>
      <c r="P1695" s="89" t="s">
        <v>674</v>
      </c>
    </row>
    <row r="1696" spans="1:16" ht="63.75">
      <c r="A1696" s="283">
        <v>862</v>
      </c>
      <c r="B1696" s="89"/>
      <c r="C1696" s="284" t="s">
        <v>201</v>
      </c>
      <c r="D1696" s="84">
        <v>43495</v>
      </c>
      <c r="E1696" s="85" t="s">
        <v>3093</v>
      </c>
      <c r="F1696" s="85" t="s">
        <v>675</v>
      </c>
      <c r="G1696" s="85">
        <v>183091</v>
      </c>
      <c r="H1696" s="89"/>
      <c r="I1696" s="285" t="s">
        <v>4652</v>
      </c>
      <c r="J1696" s="89"/>
      <c r="K1696" s="89"/>
      <c r="L1696" s="89"/>
      <c r="M1696" s="89"/>
      <c r="N1696" s="286">
        <v>0</v>
      </c>
      <c r="O1696" s="286">
        <v>118710.54</v>
      </c>
      <c r="P1696" s="89" t="s">
        <v>674</v>
      </c>
    </row>
    <row r="1697" spans="1:16" ht="63.75">
      <c r="A1697" s="283">
        <v>862</v>
      </c>
      <c r="B1697" s="89"/>
      <c r="C1697" s="284" t="s">
        <v>201</v>
      </c>
      <c r="D1697" s="84">
        <v>43495</v>
      </c>
      <c r="E1697" s="85" t="s">
        <v>3093</v>
      </c>
      <c r="F1697" s="85" t="s">
        <v>675</v>
      </c>
      <c r="G1697" s="85">
        <v>183101</v>
      </c>
      <c r="H1697" s="89"/>
      <c r="I1697" s="285" t="s">
        <v>4653</v>
      </c>
      <c r="J1697" s="89"/>
      <c r="K1697" s="89"/>
      <c r="L1697" s="89"/>
      <c r="M1697" s="89"/>
      <c r="N1697" s="286">
        <v>0</v>
      </c>
      <c r="O1697" s="286">
        <v>105993.04</v>
      </c>
      <c r="P1697" s="89" t="s">
        <v>674</v>
      </c>
    </row>
    <row r="1698" spans="1:16" ht="63.75">
      <c r="A1698" s="283">
        <v>862</v>
      </c>
      <c r="B1698" s="89"/>
      <c r="C1698" s="284" t="s">
        <v>201</v>
      </c>
      <c r="D1698" s="84">
        <v>43495</v>
      </c>
      <c r="E1698" s="85" t="s">
        <v>3093</v>
      </c>
      <c r="F1698" s="85" t="s">
        <v>675</v>
      </c>
      <c r="G1698" s="85">
        <v>183093</v>
      </c>
      <c r="H1698" s="89"/>
      <c r="I1698" s="285" t="s">
        <v>4654</v>
      </c>
      <c r="J1698" s="89"/>
      <c r="K1698" s="89"/>
      <c r="L1698" s="89"/>
      <c r="M1698" s="89"/>
      <c r="N1698" s="286">
        <v>0</v>
      </c>
      <c r="O1698" s="286">
        <v>272128.96999999997</v>
      </c>
      <c r="P1698" s="89" t="s">
        <v>674</v>
      </c>
    </row>
    <row r="1699" spans="1:16" ht="63.75">
      <c r="A1699" s="283">
        <v>862</v>
      </c>
      <c r="B1699" s="89"/>
      <c r="C1699" s="284" t="s">
        <v>201</v>
      </c>
      <c r="D1699" s="84">
        <v>43495</v>
      </c>
      <c r="E1699" s="85" t="s">
        <v>3093</v>
      </c>
      <c r="F1699" s="85" t="s">
        <v>675</v>
      </c>
      <c r="G1699" s="85">
        <v>183097</v>
      </c>
      <c r="H1699" s="89"/>
      <c r="I1699" s="285" t="s">
        <v>4655</v>
      </c>
      <c r="J1699" s="89"/>
      <c r="K1699" s="89"/>
      <c r="L1699" s="89"/>
      <c r="M1699" s="89"/>
      <c r="N1699" s="286">
        <v>0</v>
      </c>
      <c r="O1699" s="286">
        <v>489826.92</v>
      </c>
      <c r="P1699" s="89" t="s">
        <v>674</v>
      </c>
    </row>
    <row r="1700" spans="1:16" ht="63.75">
      <c r="A1700" s="283">
        <v>862</v>
      </c>
      <c r="B1700" s="89"/>
      <c r="C1700" s="284" t="s">
        <v>201</v>
      </c>
      <c r="D1700" s="84">
        <v>43495</v>
      </c>
      <c r="E1700" s="85" t="s">
        <v>3093</v>
      </c>
      <c r="F1700" s="85" t="s">
        <v>675</v>
      </c>
      <c r="G1700" s="85">
        <v>183095</v>
      </c>
      <c r="H1700" s="89"/>
      <c r="I1700" s="285" t="s">
        <v>4656</v>
      </c>
      <c r="J1700" s="89"/>
      <c r="K1700" s="89"/>
      <c r="L1700" s="89"/>
      <c r="M1700" s="89"/>
      <c r="N1700" s="286">
        <v>0</v>
      </c>
      <c r="O1700" s="286">
        <v>430976.83</v>
      </c>
      <c r="P1700" s="89" t="s">
        <v>674</v>
      </c>
    </row>
    <row r="1701" spans="1:16" ht="51">
      <c r="A1701" s="283" t="s">
        <v>567</v>
      </c>
      <c r="B1701" s="89"/>
      <c r="C1701" s="284" t="s">
        <v>617</v>
      </c>
      <c r="D1701" s="84">
        <v>43496</v>
      </c>
      <c r="E1701" s="85" t="s">
        <v>3094</v>
      </c>
      <c r="F1701" s="85" t="s">
        <v>3</v>
      </c>
      <c r="G1701" s="85">
        <v>1708230</v>
      </c>
      <c r="H1701" s="89"/>
      <c r="I1701" s="285" t="s">
        <v>4657</v>
      </c>
      <c r="J1701" s="89"/>
      <c r="K1701" s="89"/>
      <c r="L1701" s="89"/>
      <c r="M1701" s="89"/>
      <c r="N1701" s="286">
        <v>0</v>
      </c>
      <c r="O1701" s="286">
        <v>43.18</v>
      </c>
      <c r="P1701" s="89" t="s">
        <v>674</v>
      </c>
    </row>
    <row r="1702" spans="1:16" ht="51">
      <c r="A1702" s="283">
        <v>526</v>
      </c>
      <c r="B1702" s="89"/>
      <c r="C1702" s="284" t="s">
        <v>612</v>
      </c>
      <c r="D1702" s="84">
        <v>43496</v>
      </c>
      <c r="E1702" s="85" t="s">
        <v>3095</v>
      </c>
      <c r="F1702" s="85" t="s">
        <v>3</v>
      </c>
      <c r="G1702" s="85">
        <v>1708229</v>
      </c>
      <c r="H1702" s="89"/>
      <c r="I1702" s="285" t="s">
        <v>4658</v>
      </c>
      <c r="J1702" s="89"/>
      <c r="K1702" s="89"/>
      <c r="L1702" s="89"/>
      <c r="M1702" s="89"/>
      <c r="N1702" s="286">
        <v>0</v>
      </c>
      <c r="O1702" s="286">
        <v>110</v>
      </c>
      <c r="P1702" s="89" t="s">
        <v>674</v>
      </c>
    </row>
    <row r="1703" spans="1:16" ht="51">
      <c r="A1703" s="283" t="s">
        <v>567</v>
      </c>
      <c r="B1703" s="89"/>
      <c r="C1703" s="284" t="s">
        <v>617</v>
      </c>
      <c r="D1703" s="84">
        <v>43496</v>
      </c>
      <c r="E1703" s="85" t="s">
        <v>3096</v>
      </c>
      <c r="F1703" s="85" t="s">
        <v>3</v>
      </c>
      <c r="G1703" s="85">
        <v>1708228</v>
      </c>
      <c r="H1703" s="89"/>
      <c r="I1703" s="285" t="s">
        <v>4659</v>
      </c>
      <c r="J1703" s="89"/>
      <c r="K1703" s="89"/>
      <c r="L1703" s="89"/>
      <c r="M1703" s="89"/>
      <c r="N1703" s="286">
        <v>0</v>
      </c>
      <c r="O1703" s="286">
        <v>10</v>
      </c>
      <c r="P1703" s="89" t="s">
        <v>674</v>
      </c>
    </row>
    <row r="1704" spans="1:16" ht="63.75">
      <c r="A1704" s="283">
        <v>20</v>
      </c>
      <c r="B1704" s="89"/>
      <c r="C1704" s="284" t="s">
        <v>46</v>
      </c>
      <c r="D1704" s="84">
        <v>43496</v>
      </c>
      <c r="E1704" s="85" t="s">
        <v>3097</v>
      </c>
      <c r="F1704" s="85" t="s">
        <v>3</v>
      </c>
      <c r="G1704" s="85">
        <v>1708227</v>
      </c>
      <c r="H1704" s="89"/>
      <c r="I1704" s="285" t="s">
        <v>4660</v>
      </c>
      <c r="J1704" s="89"/>
      <c r="K1704" s="89"/>
      <c r="L1704" s="89"/>
      <c r="M1704" s="89"/>
      <c r="N1704" s="286">
        <v>0</v>
      </c>
      <c r="O1704" s="286">
        <v>2.5</v>
      </c>
      <c r="P1704" s="89" t="s">
        <v>674</v>
      </c>
    </row>
    <row r="1705" spans="1:16" ht="51">
      <c r="A1705" s="283">
        <v>15</v>
      </c>
      <c r="B1705" s="89"/>
      <c r="C1705" s="284" t="s">
        <v>44</v>
      </c>
      <c r="D1705" s="84">
        <v>43496</v>
      </c>
      <c r="E1705" s="85" t="s">
        <v>3098</v>
      </c>
      <c r="F1705" s="85" t="s">
        <v>3</v>
      </c>
      <c r="G1705" s="85">
        <v>1708208</v>
      </c>
      <c r="H1705" s="89"/>
      <c r="I1705" s="285" t="s">
        <v>4661</v>
      </c>
      <c r="J1705" s="89"/>
      <c r="K1705" s="89"/>
      <c r="L1705" s="89"/>
      <c r="M1705" s="89"/>
      <c r="N1705" s="286">
        <v>0</v>
      </c>
      <c r="O1705" s="286">
        <v>7155</v>
      </c>
      <c r="P1705" s="89" t="s">
        <v>674</v>
      </c>
    </row>
    <row r="1706" spans="1:16" ht="63.75">
      <c r="A1706" s="283">
        <v>48</v>
      </c>
      <c r="B1706" s="89"/>
      <c r="C1706" s="284" t="s">
        <v>52</v>
      </c>
      <c r="D1706" s="84">
        <v>43496</v>
      </c>
      <c r="E1706" s="85" t="s">
        <v>3099</v>
      </c>
      <c r="F1706" s="85" t="s">
        <v>3</v>
      </c>
      <c r="G1706" s="85">
        <v>1708207</v>
      </c>
      <c r="H1706" s="89"/>
      <c r="I1706" s="285" t="s">
        <v>4662</v>
      </c>
      <c r="J1706" s="89"/>
      <c r="K1706" s="89"/>
      <c r="L1706" s="89"/>
      <c r="M1706" s="89"/>
      <c r="N1706" s="286">
        <v>0</v>
      </c>
      <c r="O1706" s="286">
        <v>109.53</v>
      </c>
      <c r="P1706" s="89" t="s">
        <v>674</v>
      </c>
    </row>
    <row r="1707" spans="1:16" ht="38.25">
      <c r="A1707" s="283">
        <v>15</v>
      </c>
      <c r="B1707" s="89"/>
      <c r="C1707" s="284" t="s">
        <v>44</v>
      </c>
      <c r="D1707" s="84">
        <v>43496</v>
      </c>
      <c r="E1707" s="85" t="s">
        <v>3100</v>
      </c>
      <c r="F1707" s="85" t="s">
        <v>3</v>
      </c>
      <c r="G1707" s="85">
        <v>1708202</v>
      </c>
      <c r="H1707" s="89"/>
      <c r="I1707" s="285" t="s">
        <v>4663</v>
      </c>
      <c r="J1707" s="89"/>
      <c r="K1707" s="89"/>
      <c r="L1707" s="89"/>
      <c r="M1707" s="89"/>
      <c r="N1707" s="286">
        <v>0</v>
      </c>
      <c r="O1707" s="286">
        <v>34565.03</v>
      </c>
      <c r="P1707" s="89" t="s">
        <v>674</v>
      </c>
    </row>
    <row r="1708" spans="1:16" ht="51">
      <c r="A1708" s="283">
        <v>155</v>
      </c>
      <c r="B1708" s="89"/>
      <c r="C1708" s="284" t="s">
        <v>87</v>
      </c>
      <c r="D1708" s="84">
        <v>43496</v>
      </c>
      <c r="E1708" s="85" t="s">
        <v>3101</v>
      </c>
      <c r="F1708" s="85" t="s">
        <v>3</v>
      </c>
      <c r="G1708" s="85">
        <v>1708200</v>
      </c>
      <c r="H1708" s="89"/>
      <c r="I1708" s="285" t="s">
        <v>4664</v>
      </c>
      <c r="J1708" s="89"/>
      <c r="K1708" s="89"/>
      <c r="L1708" s="89"/>
      <c r="M1708" s="89"/>
      <c r="N1708" s="286">
        <v>0</v>
      </c>
      <c r="O1708" s="286">
        <v>8260</v>
      </c>
      <c r="P1708" s="89" t="s">
        <v>674</v>
      </c>
    </row>
    <row r="1709" spans="1:16" ht="63.75">
      <c r="A1709" s="283">
        <v>78</v>
      </c>
      <c r="B1709" s="89"/>
      <c r="C1709" s="284" t="s">
        <v>678</v>
      </c>
      <c r="D1709" s="84">
        <v>43496</v>
      </c>
      <c r="E1709" s="85" t="s">
        <v>3102</v>
      </c>
      <c r="F1709" s="85" t="s">
        <v>3</v>
      </c>
      <c r="G1709" s="85">
        <v>1708197</v>
      </c>
      <c r="H1709" s="89"/>
      <c r="I1709" s="285" t="s">
        <v>4665</v>
      </c>
      <c r="J1709" s="89"/>
      <c r="K1709" s="89"/>
      <c r="L1709" s="89"/>
      <c r="M1709" s="89"/>
      <c r="N1709" s="286">
        <v>0</v>
      </c>
      <c r="O1709" s="286">
        <v>7561.6</v>
      </c>
      <c r="P1709" s="89" t="s">
        <v>674</v>
      </c>
    </row>
    <row r="1710" spans="1:16" ht="38.25">
      <c r="A1710" s="283">
        <v>20</v>
      </c>
      <c r="B1710" s="89"/>
      <c r="C1710" s="284" t="s">
        <v>46</v>
      </c>
      <c r="D1710" s="84">
        <v>43496</v>
      </c>
      <c r="E1710" s="85" t="s">
        <v>3103</v>
      </c>
      <c r="F1710" s="85" t="s">
        <v>3</v>
      </c>
      <c r="G1710" s="85">
        <v>1708180</v>
      </c>
      <c r="H1710" s="89"/>
      <c r="I1710" s="285" t="s">
        <v>4666</v>
      </c>
      <c r="J1710" s="89"/>
      <c r="K1710" s="89"/>
      <c r="L1710" s="89"/>
      <c r="M1710" s="89"/>
      <c r="N1710" s="286">
        <v>0</v>
      </c>
      <c r="O1710" s="286">
        <v>6</v>
      </c>
      <c r="P1710" s="89" t="s">
        <v>674</v>
      </c>
    </row>
    <row r="1711" spans="1:16" ht="38.25">
      <c r="A1711" s="283">
        <v>20</v>
      </c>
      <c r="B1711" s="89"/>
      <c r="C1711" s="284" t="s">
        <v>46</v>
      </c>
      <c r="D1711" s="84">
        <v>43496</v>
      </c>
      <c r="E1711" s="85" t="s">
        <v>3104</v>
      </c>
      <c r="F1711" s="85" t="s">
        <v>3</v>
      </c>
      <c r="G1711" s="85">
        <v>1708179</v>
      </c>
      <c r="H1711" s="89"/>
      <c r="I1711" s="285" t="s">
        <v>4667</v>
      </c>
      <c r="J1711" s="89"/>
      <c r="K1711" s="89"/>
      <c r="L1711" s="89"/>
      <c r="M1711" s="89"/>
      <c r="N1711" s="286">
        <v>0</v>
      </c>
      <c r="O1711" s="286">
        <v>6</v>
      </c>
      <c r="P1711" s="89" t="s">
        <v>674</v>
      </c>
    </row>
    <row r="1712" spans="1:16" ht="38.25">
      <c r="A1712" s="283">
        <v>20</v>
      </c>
      <c r="B1712" s="89"/>
      <c r="C1712" s="284" t="s">
        <v>46</v>
      </c>
      <c r="D1712" s="84">
        <v>43496</v>
      </c>
      <c r="E1712" s="85" t="s">
        <v>3105</v>
      </c>
      <c r="F1712" s="85" t="s">
        <v>3</v>
      </c>
      <c r="G1712" s="85">
        <v>1708177</v>
      </c>
      <c r="H1712" s="89"/>
      <c r="I1712" s="285" t="s">
        <v>4667</v>
      </c>
      <c r="J1712" s="89"/>
      <c r="K1712" s="89"/>
      <c r="L1712" s="89"/>
      <c r="M1712" s="89"/>
      <c r="N1712" s="286">
        <v>0</v>
      </c>
      <c r="O1712" s="286">
        <v>6</v>
      </c>
      <c r="P1712" s="89" t="s">
        <v>674</v>
      </c>
    </row>
    <row r="1713" spans="1:16" ht="51">
      <c r="A1713" s="283">
        <v>342</v>
      </c>
      <c r="B1713" s="89"/>
      <c r="C1713" s="284" t="s">
        <v>150</v>
      </c>
      <c r="D1713" s="84">
        <v>43496</v>
      </c>
      <c r="E1713" s="85" t="s">
        <v>3106</v>
      </c>
      <c r="F1713" s="85" t="s">
        <v>3</v>
      </c>
      <c r="G1713" s="85">
        <v>1708167</v>
      </c>
      <c r="H1713" s="89"/>
      <c r="I1713" s="285" t="s">
        <v>4668</v>
      </c>
      <c r="J1713" s="89"/>
      <c r="K1713" s="89"/>
      <c r="L1713" s="89"/>
      <c r="M1713" s="89"/>
      <c r="N1713" s="286">
        <v>0</v>
      </c>
      <c r="O1713" s="286">
        <v>108</v>
      </c>
      <c r="P1713" s="89" t="s">
        <v>674</v>
      </c>
    </row>
    <row r="1714" spans="1:16" ht="51">
      <c r="A1714" s="283" t="s">
        <v>567</v>
      </c>
      <c r="B1714" s="89"/>
      <c r="C1714" s="284" t="s">
        <v>617</v>
      </c>
      <c r="D1714" s="84">
        <v>43496</v>
      </c>
      <c r="E1714" s="85" t="s">
        <v>3107</v>
      </c>
      <c r="F1714" s="85" t="s">
        <v>3</v>
      </c>
      <c r="G1714" s="85">
        <v>1708231</v>
      </c>
      <c r="H1714" s="89"/>
      <c r="I1714" s="285" t="s">
        <v>744</v>
      </c>
      <c r="J1714" s="89"/>
      <c r="K1714" s="89"/>
      <c r="L1714" s="89"/>
      <c r="M1714" s="89"/>
      <c r="N1714" s="286">
        <v>0</v>
      </c>
      <c r="O1714" s="286">
        <v>1500</v>
      </c>
      <c r="P1714" s="89" t="s">
        <v>674</v>
      </c>
    </row>
    <row r="1715" spans="1:16" ht="38.25">
      <c r="A1715" s="283">
        <v>526</v>
      </c>
      <c r="B1715" s="89"/>
      <c r="C1715" s="284" t="s">
        <v>612</v>
      </c>
      <c r="D1715" s="84">
        <v>43496</v>
      </c>
      <c r="E1715" s="85" t="s">
        <v>3108</v>
      </c>
      <c r="F1715" s="85" t="s">
        <v>3</v>
      </c>
      <c r="G1715" s="85">
        <v>1708256</v>
      </c>
      <c r="H1715" s="89"/>
      <c r="I1715" s="285" t="s">
        <v>4669</v>
      </c>
      <c r="J1715" s="89"/>
      <c r="K1715" s="89"/>
      <c r="L1715" s="89"/>
      <c r="M1715" s="89"/>
      <c r="N1715" s="286">
        <v>0</v>
      </c>
      <c r="O1715" s="286">
        <v>110</v>
      </c>
      <c r="P1715" s="89" t="s">
        <v>674</v>
      </c>
    </row>
    <row r="1716" spans="1:16" ht="51">
      <c r="A1716" s="283" t="s">
        <v>567</v>
      </c>
      <c r="B1716" s="89"/>
      <c r="C1716" s="284" t="s">
        <v>617</v>
      </c>
      <c r="D1716" s="84">
        <v>43496</v>
      </c>
      <c r="E1716" s="85" t="s">
        <v>3109</v>
      </c>
      <c r="F1716" s="85" t="s">
        <v>3</v>
      </c>
      <c r="G1716" s="85">
        <v>1708258</v>
      </c>
      <c r="H1716" s="89"/>
      <c r="I1716" s="285" t="s">
        <v>728</v>
      </c>
      <c r="J1716" s="89"/>
      <c r="K1716" s="89"/>
      <c r="L1716" s="89"/>
      <c r="M1716" s="89"/>
      <c r="N1716" s="286">
        <v>0</v>
      </c>
      <c r="O1716" s="286">
        <v>674.64</v>
      </c>
      <c r="P1716" s="89" t="s">
        <v>674</v>
      </c>
    </row>
    <row r="1717" spans="1:16" ht="63.75">
      <c r="A1717" s="283">
        <v>48</v>
      </c>
      <c r="B1717" s="89"/>
      <c r="C1717" s="284" t="s">
        <v>52</v>
      </c>
      <c r="D1717" s="84">
        <v>43496</v>
      </c>
      <c r="E1717" s="85" t="s">
        <v>3110</v>
      </c>
      <c r="F1717" s="85" t="s">
        <v>3</v>
      </c>
      <c r="G1717" s="85">
        <v>1708309</v>
      </c>
      <c r="H1717" s="89"/>
      <c r="I1717" s="285" t="s">
        <v>4670</v>
      </c>
      <c r="J1717" s="89"/>
      <c r="K1717" s="89"/>
      <c r="L1717" s="89"/>
      <c r="M1717" s="89"/>
      <c r="N1717" s="286">
        <v>0</v>
      </c>
      <c r="O1717" s="286">
        <v>62.5</v>
      </c>
      <c r="P1717" s="89" t="s">
        <v>674</v>
      </c>
    </row>
    <row r="1718" spans="1:16" ht="51">
      <c r="A1718" s="283" t="s">
        <v>567</v>
      </c>
      <c r="B1718" s="89"/>
      <c r="C1718" s="284" t="s">
        <v>617</v>
      </c>
      <c r="D1718" s="84">
        <v>43496</v>
      </c>
      <c r="E1718" s="85" t="s">
        <v>3111</v>
      </c>
      <c r="F1718" s="85" t="s">
        <v>3</v>
      </c>
      <c r="G1718" s="85">
        <v>1708337</v>
      </c>
      <c r="H1718" s="89"/>
      <c r="I1718" s="285" t="s">
        <v>4671</v>
      </c>
      <c r="J1718" s="89"/>
      <c r="K1718" s="89"/>
      <c r="L1718" s="89"/>
      <c r="M1718" s="89"/>
      <c r="N1718" s="286">
        <v>0</v>
      </c>
      <c r="O1718" s="286">
        <v>2689.2400000000002</v>
      </c>
      <c r="P1718" s="89" t="s">
        <v>674</v>
      </c>
    </row>
    <row r="1719" spans="1:16" ht="51">
      <c r="A1719" s="283">
        <v>670</v>
      </c>
      <c r="B1719" s="89"/>
      <c r="C1719" s="284" t="s">
        <v>192</v>
      </c>
      <c r="D1719" s="84">
        <v>43496</v>
      </c>
      <c r="E1719" s="85" t="s">
        <v>3112</v>
      </c>
      <c r="F1719" s="85" t="s">
        <v>3</v>
      </c>
      <c r="G1719" s="85">
        <v>1708340</v>
      </c>
      <c r="H1719" s="89"/>
      <c r="I1719" s="285" t="s">
        <v>4672</v>
      </c>
      <c r="J1719" s="89"/>
      <c r="K1719" s="89"/>
      <c r="L1719" s="89"/>
      <c r="M1719" s="89"/>
      <c r="N1719" s="286">
        <v>0</v>
      </c>
      <c r="O1719" s="286">
        <v>571.61</v>
      </c>
      <c r="P1719" s="89" t="s">
        <v>674</v>
      </c>
    </row>
    <row r="1720" spans="1:16" ht="51">
      <c r="A1720" s="283">
        <v>30</v>
      </c>
      <c r="B1720" s="89"/>
      <c r="C1720" s="284" t="s">
        <v>679</v>
      </c>
      <c r="D1720" s="84">
        <v>43496</v>
      </c>
      <c r="E1720" s="85" t="s">
        <v>3113</v>
      </c>
      <c r="F1720" s="85" t="s">
        <v>3</v>
      </c>
      <c r="G1720" s="85">
        <v>1708350</v>
      </c>
      <c r="H1720" s="89"/>
      <c r="I1720" s="285" t="s">
        <v>4673</v>
      </c>
      <c r="J1720" s="89"/>
      <c r="K1720" s="89"/>
      <c r="L1720" s="89"/>
      <c r="M1720" s="89"/>
      <c r="N1720" s="286">
        <v>0</v>
      </c>
      <c r="O1720" s="286">
        <v>4597.0600000000004</v>
      </c>
      <c r="P1720" s="89" t="s">
        <v>674</v>
      </c>
    </row>
    <row r="1721" spans="1:16" ht="63.75">
      <c r="A1721" s="283">
        <v>221</v>
      </c>
      <c r="B1721" s="89"/>
      <c r="C1721" s="284" t="s">
        <v>104</v>
      </c>
      <c r="D1721" s="84">
        <v>43496</v>
      </c>
      <c r="E1721" s="85" t="s">
        <v>3114</v>
      </c>
      <c r="F1721" s="85" t="s">
        <v>3</v>
      </c>
      <c r="G1721" s="85">
        <v>1708361</v>
      </c>
      <c r="H1721" s="89"/>
      <c r="I1721" s="285" t="s">
        <v>4674</v>
      </c>
      <c r="J1721" s="89"/>
      <c r="K1721" s="89"/>
      <c r="L1721" s="89"/>
      <c r="M1721" s="89"/>
      <c r="N1721" s="286">
        <v>0</v>
      </c>
      <c r="O1721" s="286">
        <v>738</v>
      </c>
      <c r="P1721" s="89" t="s">
        <v>674</v>
      </c>
    </row>
    <row r="1722" spans="1:16" ht="51">
      <c r="A1722" s="283">
        <v>599</v>
      </c>
      <c r="B1722" s="89"/>
      <c r="C1722" s="284" t="s">
        <v>1389</v>
      </c>
      <c r="D1722" s="84">
        <v>43496</v>
      </c>
      <c r="E1722" s="85" t="s">
        <v>3115</v>
      </c>
      <c r="F1722" s="85" t="s">
        <v>3</v>
      </c>
      <c r="G1722" s="85">
        <v>1708427</v>
      </c>
      <c r="H1722" s="89"/>
      <c r="I1722" s="285" t="s">
        <v>4675</v>
      </c>
      <c r="J1722" s="89"/>
      <c r="K1722" s="89"/>
      <c r="L1722" s="89"/>
      <c r="M1722" s="89"/>
      <c r="N1722" s="286">
        <v>0</v>
      </c>
      <c r="O1722" s="286">
        <v>411.46000000000004</v>
      </c>
      <c r="P1722" s="89" t="s">
        <v>674</v>
      </c>
    </row>
    <row r="1723" spans="1:16" ht="51">
      <c r="A1723" s="283">
        <v>599</v>
      </c>
      <c r="B1723" s="89"/>
      <c r="C1723" s="284" t="s">
        <v>1389</v>
      </c>
      <c r="D1723" s="84">
        <v>43496</v>
      </c>
      <c r="E1723" s="85" t="s">
        <v>3116</v>
      </c>
      <c r="F1723" s="85" t="s">
        <v>3</v>
      </c>
      <c r="G1723" s="85">
        <v>1708428</v>
      </c>
      <c r="H1723" s="89"/>
      <c r="I1723" s="285" t="s">
        <v>4676</v>
      </c>
      <c r="J1723" s="89"/>
      <c r="K1723" s="89"/>
      <c r="L1723" s="89"/>
      <c r="M1723" s="89"/>
      <c r="N1723" s="286">
        <v>0</v>
      </c>
      <c r="O1723" s="286">
        <v>675.54</v>
      </c>
      <c r="P1723" s="89" t="s">
        <v>674</v>
      </c>
    </row>
    <row r="1724" spans="1:16" ht="51">
      <c r="A1724" s="283">
        <v>599</v>
      </c>
      <c r="B1724" s="89"/>
      <c r="C1724" s="284" t="s">
        <v>1389</v>
      </c>
      <c r="D1724" s="84">
        <v>43496</v>
      </c>
      <c r="E1724" s="85" t="s">
        <v>3117</v>
      </c>
      <c r="F1724" s="85" t="s">
        <v>3</v>
      </c>
      <c r="G1724" s="85">
        <v>1708432</v>
      </c>
      <c r="H1724" s="89"/>
      <c r="I1724" s="285" t="s">
        <v>4677</v>
      </c>
      <c r="J1724" s="89"/>
      <c r="K1724" s="89"/>
      <c r="L1724" s="89"/>
      <c r="M1724" s="89"/>
      <c r="N1724" s="286">
        <v>0</v>
      </c>
      <c r="O1724" s="286">
        <v>108.46000000000001</v>
      </c>
      <c r="P1724" s="89" t="s">
        <v>674</v>
      </c>
    </row>
    <row r="1725" spans="1:16" ht="38.25">
      <c r="A1725" s="283">
        <v>212</v>
      </c>
      <c r="B1725" s="89"/>
      <c r="C1725" s="284" t="s">
        <v>102</v>
      </c>
      <c r="D1725" s="84">
        <v>43496</v>
      </c>
      <c r="E1725" s="85" t="s">
        <v>3118</v>
      </c>
      <c r="F1725" s="85" t="s">
        <v>3</v>
      </c>
      <c r="G1725" s="85">
        <v>1708437</v>
      </c>
      <c r="H1725" s="89"/>
      <c r="I1725" s="285" t="s">
        <v>4678</v>
      </c>
      <c r="J1725" s="89"/>
      <c r="K1725" s="89"/>
      <c r="L1725" s="89"/>
      <c r="M1725" s="89"/>
      <c r="N1725" s="286">
        <v>0</v>
      </c>
      <c r="O1725" s="286">
        <v>2919</v>
      </c>
      <c r="P1725" s="89" t="s">
        <v>674</v>
      </c>
    </row>
    <row r="1726" spans="1:16" ht="51">
      <c r="A1726" s="283">
        <v>342</v>
      </c>
      <c r="B1726" s="89"/>
      <c r="C1726" s="284" t="s">
        <v>150</v>
      </c>
      <c r="D1726" s="84">
        <v>43496</v>
      </c>
      <c r="E1726" s="85" t="s">
        <v>3119</v>
      </c>
      <c r="F1726" s="85" t="s">
        <v>3</v>
      </c>
      <c r="G1726" s="85">
        <v>1708448</v>
      </c>
      <c r="H1726" s="89"/>
      <c r="I1726" s="285" t="s">
        <v>4679</v>
      </c>
      <c r="J1726" s="89"/>
      <c r="K1726" s="89"/>
      <c r="L1726" s="89"/>
      <c r="M1726" s="89"/>
      <c r="N1726" s="286">
        <v>0</v>
      </c>
      <c r="O1726" s="286">
        <v>444</v>
      </c>
      <c r="P1726" s="89" t="s">
        <v>674</v>
      </c>
    </row>
    <row r="1727" spans="1:16" ht="51">
      <c r="A1727" s="283">
        <v>290</v>
      </c>
      <c r="B1727" s="89"/>
      <c r="C1727" s="284" t="s">
        <v>130</v>
      </c>
      <c r="D1727" s="84">
        <v>43496</v>
      </c>
      <c r="E1727" s="85" t="s">
        <v>3120</v>
      </c>
      <c r="F1727" s="85" t="s">
        <v>3</v>
      </c>
      <c r="G1727" s="85">
        <v>1708112</v>
      </c>
      <c r="H1727" s="89"/>
      <c r="I1727" s="285" t="s">
        <v>4680</v>
      </c>
      <c r="J1727" s="89"/>
      <c r="K1727" s="89"/>
      <c r="L1727" s="89"/>
      <c r="M1727" s="89"/>
      <c r="N1727" s="286">
        <v>0</v>
      </c>
      <c r="O1727" s="286">
        <v>280</v>
      </c>
      <c r="P1727" s="89" t="s">
        <v>674</v>
      </c>
    </row>
    <row r="1728" spans="1:16" ht="51">
      <c r="A1728" s="283">
        <v>290</v>
      </c>
      <c r="B1728" s="89"/>
      <c r="C1728" s="284" t="s">
        <v>130</v>
      </c>
      <c r="D1728" s="84">
        <v>43496</v>
      </c>
      <c r="E1728" s="85" t="s">
        <v>3121</v>
      </c>
      <c r="F1728" s="85" t="s">
        <v>3</v>
      </c>
      <c r="G1728" s="85">
        <v>1708115</v>
      </c>
      <c r="H1728" s="89"/>
      <c r="I1728" s="285" t="s">
        <v>4681</v>
      </c>
      <c r="J1728" s="89"/>
      <c r="K1728" s="89"/>
      <c r="L1728" s="89"/>
      <c r="M1728" s="89"/>
      <c r="N1728" s="286">
        <v>0</v>
      </c>
      <c r="O1728" s="286">
        <v>500</v>
      </c>
      <c r="P1728" s="89" t="s">
        <v>674</v>
      </c>
    </row>
    <row r="1729" spans="1:16" ht="63.75">
      <c r="A1729" s="283">
        <v>290</v>
      </c>
      <c r="B1729" s="89"/>
      <c r="C1729" s="284" t="s">
        <v>130</v>
      </c>
      <c r="D1729" s="84">
        <v>43496</v>
      </c>
      <c r="E1729" s="85" t="s">
        <v>3122</v>
      </c>
      <c r="F1729" s="85" t="s">
        <v>3</v>
      </c>
      <c r="G1729" s="85">
        <v>1708117</v>
      </c>
      <c r="H1729" s="89"/>
      <c r="I1729" s="285" t="s">
        <v>4682</v>
      </c>
      <c r="J1729" s="89"/>
      <c r="K1729" s="89"/>
      <c r="L1729" s="89"/>
      <c r="M1729" s="89"/>
      <c r="N1729" s="286">
        <v>0</v>
      </c>
      <c r="O1729" s="286">
        <v>1650</v>
      </c>
      <c r="P1729" s="89" t="s">
        <v>674</v>
      </c>
    </row>
    <row r="1730" spans="1:16" ht="63.75">
      <c r="A1730" s="283">
        <v>290</v>
      </c>
      <c r="B1730" s="89"/>
      <c r="C1730" s="284" t="s">
        <v>130</v>
      </c>
      <c r="D1730" s="84">
        <v>43496</v>
      </c>
      <c r="E1730" s="85" t="s">
        <v>3123</v>
      </c>
      <c r="F1730" s="85" t="s">
        <v>3</v>
      </c>
      <c r="G1730" s="85">
        <v>1708118</v>
      </c>
      <c r="H1730" s="89"/>
      <c r="I1730" s="285" t="s">
        <v>4683</v>
      </c>
      <c r="J1730" s="89"/>
      <c r="K1730" s="89"/>
      <c r="L1730" s="89"/>
      <c r="M1730" s="89"/>
      <c r="N1730" s="286">
        <v>0</v>
      </c>
      <c r="O1730" s="286">
        <v>7217.5</v>
      </c>
      <c r="P1730" s="89" t="s">
        <v>674</v>
      </c>
    </row>
    <row r="1731" spans="1:16" ht="51">
      <c r="A1731" s="283" t="s">
        <v>567</v>
      </c>
      <c r="B1731" s="89"/>
      <c r="C1731" s="284" t="s">
        <v>617</v>
      </c>
      <c r="D1731" s="84">
        <v>43496</v>
      </c>
      <c r="E1731" s="85" t="s">
        <v>3124</v>
      </c>
      <c r="F1731" s="85" t="s">
        <v>3</v>
      </c>
      <c r="G1731" s="85">
        <v>1708142</v>
      </c>
      <c r="H1731" s="89"/>
      <c r="I1731" s="285" t="s">
        <v>4684</v>
      </c>
      <c r="J1731" s="89"/>
      <c r="K1731" s="89"/>
      <c r="L1731" s="89"/>
      <c r="M1731" s="89"/>
      <c r="N1731" s="286">
        <v>0</v>
      </c>
      <c r="O1731" s="286">
        <v>3254830.68</v>
      </c>
      <c r="P1731" s="89" t="s">
        <v>674</v>
      </c>
    </row>
    <row r="1732" spans="1:16" ht="51">
      <c r="A1732" s="283">
        <v>513</v>
      </c>
      <c r="B1732" s="89"/>
      <c r="C1732" s="284" t="s">
        <v>173</v>
      </c>
      <c r="D1732" s="84">
        <v>43496</v>
      </c>
      <c r="E1732" s="85" t="s">
        <v>3125</v>
      </c>
      <c r="F1732" s="85" t="s">
        <v>3</v>
      </c>
      <c r="G1732" s="85">
        <v>1708143</v>
      </c>
      <c r="H1732" s="89"/>
      <c r="I1732" s="285" t="s">
        <v>4685</v>
      </c>
      <c r="J1732" s="89"/>
      <c r="K1732" s="89"/>
      <c r="L1732" s="89"/>
      <c r="M1732" s="89"/>
      <c r="N1732" s="286">
        <v>0</v>
      </c>
      <c r="O1732" s="286">
        <v>5892</v>
      </c>
      <c r="P1732" s="89" t="s">
        <v>674</v>
      </c>
    </row>
    <row r="1733" spans="1:16" ht="51">
      <c r="A1733" s="283">
        <v>578</v>
      </c>
      <c r="B1733" s="89"/>
      <c r="C1733" s="284" t="s">
        <v>181</v>
      </c>
      <c r="D1733" s="84">
        <v>43496</v>
      </c>
      <c r="E1733" s="85" t="s">
        <v>3126</v>
      </c>
      <c r="F1733" s="85" t="s">
        <v>3</v>
      </c>
      <c r="G1733" s="85">
        <v>1708161</v>
      </c>
      <c r="H1733" s="89"/>
      <c r="I1733" s="285" t="s">
        <v>4686</v>
      </c>
      <c r="J1733" s="89"/>
      <c r="K1733" s="89"/>
      <c r="L1733" s="89"/>
      <c r="M1733" s="89"/>
      <c r="N1733" s="286">
        <v>0</v>
      </c>
      <c r="O1733" s="286">
        <v>13433.53</v>
      </c>
      <c r="P1733" s="89" t="s">
        <v>674</v>
      </c>
    </row>
    <row r="1734" spans="1:16" ht="51">
      <c r="A1734" s="283">
        <v>578</v>
      </c>
      <c r="B1734" s="89"/>
      <c r="C1734" s="284" t="s">
        <v>181</v>
      </c>
      <c r="D1734" s="84">
        <v>43496</v>
      </c>
      <c r="E1734" s="85" t="s">
        <v>3127</v>
      </c>
      <c r="F1734" s="85" t="s">
        <v>3</v>
      </c>
      <c r="G1734" s="85">
        <v>1708163</v>
      </c>
      <c r="H1734" s="89"/>
      <c r="I1734" s="285" t="s">
        <v>4687</v>
      </c>
      <c r="J1734" s="89"/>
      <c r="K1734" s="89"/>
      <c r="L1734" s="89"/>
      <c r="M1734" s="89"/>
      <c r="N1734" s="286">
        <v>0</v>
      </c>
      <c r="O1734" s="286">
        <v>36717.47</v>
      </c>
      <c r="P1734" s="89" t="s">
        <v>674</v>
      </c>
    </row>
    <row r="1735" spans="1:16" ht="51">
      <c r="A1735" s="283">
        <v>283</v>
      </c>
      <c r="B1735" s="89"/>
      <c r="C1735" s="284" t="s">
        <v>127</v>
      </c>
      <c r="D1735" s="84">
        <v>43496</v>
      </c>
      <c r="E1735" s="85" t="s">
        <v>3128</v>
      </c>
      <c r="F1735" s="85" t="s">
        <v>3</v>
      </c>
      <c r="G1735" s="85">
        <v>1708170</v>
      </c>
      <c r="H1735" s="89"/>
      <c r="I1735" s="285" t="s">
        <v>4688</v>
      </c>
      <c r="J1735" s="89"/>
      <c r="K1735" s="89"/>
      <c r="L1735" s="89"/>
      <c r="M1735" s="89"/>
      <c r="N1735" s="286">
        <v>0</v>
      </c>
      <c r="O1735" s="286">
        <v>7165.77</v>
      </c>
      <c r="P1735" s="89" t="s">
        <v>674</v>
      </c>
    </row>
    <row r="1736" spans="1:16" ht="63.75">
      <c r="A1736" s="283">
        <v>682</v>
      </c>
      <c r="B1736" s="89"/>
      <c r="C1736" s="284" t="s">
        <v>1390</v>
      </c>
      <c r="D1736" s="84">
        <v>43496</v>
      </c>
      <c r="E1736" s="85" t="s">
        <v>3129</v>
      </c>
      <c r="F1736" s="85" t="s">
        <v>3</v>
      </c>
      <c r="G1736" s="85">
        <v>1708176</v>
      </c>
      <c r="H1736" s="89"/>
      <c r="I1736" s="285" t="s">
        <v>4689</v>
      </c>
      <c r="J1736" s="89"/>
      <c r="K1736" s="89"/>
      <c r="L1736" s="89"/>
      <c r="M1736" s="89"/>
      <c r="N1736" s="286">
        <v>0</v>
      </c>
      <c r="O1736" s="286">
        <v>834.76</v>
      </c>
      <c r="P1736" s="89" t="s">
        <v>674</v>
      </c>
    </row>
    <row r="1737" spans="1:16" ht="63.75">
      <c r="A1737" s="283">
        <v>70</v>
      </c>
      <c r="B1737" s="89"/>
      <c r="C1737" s="284" t="s">
        <v>55</v>
      </c>
      <c r="D1737" s="84">
        <v>43496</v>
      </c>
      <c r="E1737" s="85" t="s">
        <v>3130</v>
      </c>
      <c r="F1737" s="85" t="s">
        <v>3</v>
      </c>
      <c r="G1737" s="85">
        <v>1708199</v>
      </c>
      <c r="H1737" s="89"/>
      <c r="I1737" s="285" t="s">
        <v>4690</v>
      </c>
      <c r="J1737" s="89"/>
      <c r="K1737" s="89"/>
      <c r="L1737" s="89"/>
      <c r="M1737" s="89"/>
      <c r="N1737" s="286">
        <v>0</v>
      </c>
      <c r="O1737" s="286">
        <v>598.4</v>
      </c>
      <c r="P1737" s="89" t="s">
        <v>674</v>
      </c>
    </row>
    <row r="1738" spans="1:16" ht="51">
      <c r="A1738" s="283">
        <v>25</v>
      </c>
      <c r="B1738" s="89"/>
      <c r="C1738" s="284" t="s">
        <v>47</v>
      </c>
      <c r="D1738" s="84">
        <v>43496</v>
      </c>
      <c r="E1738" s="85" t="s">
        <v>3131</v>
      </c>
      <c r="F1738" s="85" t="s">
        <v>3</v>
      </c>
      <c r="G1738" s="85">
        <v>1708203</v>
      </c>
      <c r="H1738" s="89"/>
      <c r="I1738" s="285" t="s">
        <v>4691</v>
      </c>
      <c r="J1738" s="89"/>
      <c r="K1738" s="89"/>
      <c r="L1738" s="89"/>
      <c r="M1738" s="89"/>
      <c r="N1738" s="286">
        <v>0</v>
      </c>
      <c r="O1738" s="286">
        <v>0.27</v>
      </c>
      <c r="P1738" s="89" t="s">
        <v>674</v>
      </c>
    </row>
    <row r="1739" spans="1:16" ht="51">
      <c r="A1739" s="283" t="s">
        <v>567</v>
      </c>
      <c r="B1739" s="89"/>
      <c r="C1739" s="284" t="s">
        <v>617</v>
      </c>
      <c r="D1739" s="84">
        <v>43496</v>
      </c>
      <c r="E1739" s="85" t="s">
        <v>3132</v>
      </c>
      <c r="F1739" s="85" t="s">
        <v>3</v>
      </c>
      <c r="G1739" s="85">
        <v>1708164</v>
      </c>
      <c r="H1739" s="89"/>
      <c r="I1739" s="285" t="s">
        <v>4692</v>
      </c>
      <c r="J1739" s="89"/>
      <c r="K1739" s="89"/>
      <c r="L1739" s="89"/>
      <c r="M1739" s="89"/>
      <c r="N1739" s="286">
        <v>0</v>
      </c>
      <c r="O1739" s="286">
        <v>1741</v>
      </c>
      <c r="P1739" s="89" t="s">
        <v>674</v>
      </c>
    </row>
    <row r="1740" spans="1:16" ht="51">
      <c r="A1740" s="283">
        <v>592</v>
      </c>
      <c r="B1740" s="89"/>
      <c r="C1740" s="284" t="s">
        <v>649</v>
      </c>
      <c r="D1740" s="84">
        <v>43496</v>
      </c>
      <c r="E1740" s="85" t="s">
        <v>3133</v>
      </c>
      <c r="F1740" s="85" t="s">
        <v>3</v>
      </c>
      <c r="G1740" s="85">
        <v>1708162</v>
      </c>
      <c r="H1740" s="89"/>
      <c r="I1740" s="285" t="s">
        <v>4693</v>
      </c>
      <c r="J1740" s="89"/>
      <c r="K1740" s="89"/>
      <c r="L1740" s="89"/>
      <c r="M1740" s="89"/>
      <c r="N1740" s="286">
        <v>0</v>
      </c>
      <c r="O1740" s="286">
        <v>4.2</v>
      </c>
      <c r="P1740" s="89" t="s">
        <v>674</v>
      </c>
    </row>
    <row r="1741" spans="1:16" ht="51">
      <c r="A1741" s="283">
        <v>591</v>
      </c>
      <c r="B1741" s="89"/>
      <c r="C1741" s="284" t="s">
        <v>1387</v>
      </c>
      <c r="D1741" s="84">
        <v>43496</v>
      </c>
      <c r="E1741" s="85" t="s">
        <v>3134</v>
      </c>
      <c r="F1741" s="85" t="s">
        <v>3</v>
      </c>
      <c r="G1741" s="85">
        <v>1708148</v>
      </c>
      <c r="H1741" s="89"/>
      <c r="I1741" s="285" t="s">
        <v>4694</v>
      </c>
      <c r="J1741" s="89"/>
      <c r="K1741" s="89"/>
      <c r="L1741" s="89"/>
      <c r="M1741" s="89"/>
      <c r="N1741" s="286">
        <v>0</v>
      </c>
      <c r="O1741" s="286">
        <v>1461.41</v>
      </c>
      <c r="P1741" s="89" t="s">
        <v>674</v>
      </c>
    </row>
    <row r="1742" spans="1:16" ht="38.25">
      <c r="A1742" s="283" t="s">
        <v>567</v>
      </c>
      <c r="B1742" s="89"/>
      <c r="C1742" s="284" t="s">
        <v>617</v>
      </c>
      <c r="D1742" s="84">
        <v>43496</v>
      </c>
      <c r="E1742" s="85" t="s">
        <v>3135</v>
      </c>
      <c r="F1742" s="85" t="s">
        <v>3</v>
      </c>
      <c r="G1742" s="85">
        <v>1708119</v>
      </c>
      <c r="H1742" s="89"/>
      <c r="I1742" s="285" t="s">
        <v>4695</v>
      </c>
      <c r="J1742" s="89"/>
      <c r="K1742" s="89"/>
      <c r="L1742" s="89"/>
      <c r="M1742" s="89"/>
      <c r="N1742" s="286">
        <v>0</v>
      </c>
      <c r="O1742" s="286">
        <v>4061.2400000000002</v>
      </c>
      <c r="P1742" s="89" t="s">
        <v>674</v>
      </c>
    </row>
    <row r="1743" spans="1:16" ht="51">
      <c r="A1743" s="283">
        <v>20</v>
      </c>
      <c r="B1743" s="89"/>
      <c r="C1743" s="284" t="s">
        <v>46</v>
      </c>
      <c r="D1743" s="84">
        <v>43496</v>
      </c>
      <c r="E1743" s="85" t="s">
        <v>3136</v>
      </c>
      <c r="F1743" s="85" t="s">
        <v>3</v>
      </c>
      <c r="G1743" s="85">
        <v>1708100</v>
      </c>
      <c r="H1743" s="89"/>
      <c r="I1743" s="285" t="s">
        <v>4696</v>
      </c>
      <c r="J1743" s="89"/>
      <c r="K1743" s="89"/>
      <c r="L1743" s="89"/>
      <c r="M1743" s="89"/>
      <c r="N1743" s="286">
        <v>0</v>
      </c>
      <c r="O1743" s="286">
        <v>4.5</v>
      </c>
      <c r="P1743" s="89" t="s">
        <v>674</v>
      </c>
    </row>
    <row r="1744" spans="1:16" ht="63.75">
      <c r="A1744" s="283" t="s">
        <v>567</v>
      </c>
      <c r="B1744" s="89"/>
      <c r="C1744" s="284" t="s">
        <v>617</v>
      </c>
      <c r="D1744" s="84">
        <v>43496</v>
      </c>
      <c r="E1744" s="85" t="s">
        <v>3137</v>
      </c>
      <c r="F1744" s="85" t="s">
        <v>3</v>
      </c>
      <c r="G1744" s="85">
        <v>1708097</v>
      </c>
      <c r="H1744" s="89"/>
      <c r="I1744" s="285" t="s">
        <v>4697</v>
      </c>
      <c r="J1744" s="89"/>
      <c r="K1744" s="89"/>
      <c r="L1744" s="89"/>
      <c r="M1744" s="89"/>
      <c r="N1744" s="286">
        <v>0</v>
      </c>
      <c r="O1744" s="286">
        <v>192.1</v>
      </c>
      <c r="P1744" s="89" t="s">
        <v>674</v>
      </c>
    </row>
    <row r="1745" spans="1:16" ht="38.25">
      <c r="A1745" s="283">
        <v>20</v>
      </c>
      <c r="B1745" s="89"/>
      <c r="C1745" s="284" t="s">
        <v>46</v>
      </c>
      <c r="D1745" s="84">
        <v>43496</v>
      </c>
      <c r="E1745" s="85" t="s">
        <v>3138</v>
      </c>
      <c r="F1745" s="85" t="s">
        <v>3</v>
      </c>
      <c r="G1745" s="85">
        <v>1708076</v>
      </c>
      <c r="H1745" s="89"/>
      <c r="I1745" s="285" t="s">
        <v>4698</v>
      </c>
      <c r="J1745" s="89"/>
      <c r="K1745" s="89"/>
      <c r="L1745" s="89"/>
      <c r="M1745" s="89"/>
      <c r="N1745" s="286">
        <v>0</v>
      </c>
      <c r="O1745" s="286">
        <v>865.19</v>
      </c>
      <c r="P1745" s="89" t="s">
        <v>674</v>
      </c>
    </row>
    <row r="1746" spans="1:16" ht="38.25">
      <c r="A1746" s="283">
        <v>20</v>
      </c>
      <c r="B1746" s="89"/>
      <c r="C1746" s="284" t="s">
        <v>46</v>
      </c>
      <c r="D1746" s="84">
        <v>43496</v>
      </c>
      <c r="E1746" s="85" t="s">
        <v>3139</v>
      </c>
      <c r="F1746" s="85" t="s">
        <v>3</v>
      </c>
      <c r="G1746" s="85">
        <v>1708075</v>
      </c>
      <c r="H1746" s="89"/>
      <c r="I1746" s="285" t="s">
        <v>4699</v>
      </c>
      <c r="J1746" s="89"/>
      <c r="K1746" s="89"/>
      <c r="L1746" s="89"/>
      <c r="M1746" s="89"/>
      <c r="N1746" s="286">
        <v>0</v>
      </c>
      <c r="O1746" s="286">
        <v>301.5</v>
      </c>
      <c r="P1746" s="89" t="s">
        <v>674</v>
      </c>
    </row>
    <row r="1747" spans="1:16" ht="63.75">
      <c r="A1747" s="283">
        <v>86</v>
      </c>
      <c r="B1747" s="89"/>
      <c r="C1747" s="284" t="s">
        <v>58</v>
      </c>
      <c r="D1747" s="84">
        <v>43496</v>
      </c>
      <c r="E1747" s="85" t="s">
        <v>3140</v>
      </c>
      <c r="F1747" s="85" t="s">
        <v>3</v>
      </c>
      <c r="G1747" s="85">
        <v>1708215</v>
      </c>
      <c r="H1747" s="89"/>
      <c r="I1747" s="285" t="s">
        <v>4700</v>
      </c>
      <c r="J1747" s="89"/>
      <c r="K1747" s="89"/>
      <c r="L1747" s="89"/>
      <c r="M1747" s="89"/>
      <c r="N1747" s="286">
        <v>0</v>
      </c>
      <c r="O1747" s="286">
        <v>93386.22</v>
      </c>
      <c r="P1747" s="89" t="s">
        <v>674</v>
      </c>
    </row>
    <row r="1748" spans="1:16" ht="51">
      <c r="A1748" s="283">
        <v>25</v>
      </c>
      <c r="B1748" s="89"/>
      <c r="C1748" s="284" t="s">
        <v>47</v>
      </c>
      <c r="D1748" s="84">
        <v>43496</v>
      </c>
      <c r="E1748" s="85" t="s">
        <v>3141</v>
      </c>
      <c r="F1748" s="85" t="s">
        <v>3</v>
      </c>
      <c r="G1748" s="85">
        <v>1708211</v>
      </c>
      <c r="H1748" s="89"/>
      <c r="I1748" s="285" t="s">
        <v>4701</v>
      </c>
      <c r="J1748" s="89"/>
      <c r="K1748" s="89"/>
      <c r="L1748" s="89"/>
      <c r="M1748" s="89"/>
      <c r="N1748" s="286">
        <v>0</v>
      </c>
      <c r="O1748" s="286">
        <v>67089.52</v>
      </c>
      <c r="P1748" s="89" t="s">
        <v>674</v>
      </c>
    </row>
    <row r="1749" spans="1:16" ht="89.25">
      <c r="A1749" s="283">
        <v>680</v>
      </c>
      <c r="B1749" s="89"/>
      <c r="C1749" s="284" t="s">
        <v>193</v>
      </c>
      <c r="D1749" s="84">
        <v>43496</v>
      </c>
      <c r="E1749" s="85" t="s">
        <v>3142</v>
      </c>
      <c r="F1749" s="85" t="s">
        <v>15</v>
      </c>
      <c r="G1749" s="85">
        <v>7121</v>
      </c>
      <c r="H1749" s="89"/>
      <c r="I1749" s="285" t="s">
        <v>4702</v>
      </c>
      <c r="J1749" s="89"/>
      <c r="K1749" s="89"/>
      <c r="L1749" s="89"/>
      <c r="M1749" s="89"/>
      <c r="N1749" s="286">
        <v>270</v>
      </c>
      <c r="O1749" s="286">
        <v>0</v>
      </c>
      <c r="P1749" s="89" t="s">
        <v>674</v>
      </c>
    </row>
    <row r="1750" spans="1:16" ht="102">
      <c r="A1750" s="283">
        <v>680</v>
      </c>
      <c r="B1750" s="89"/>
      <c r="C1750" s="284" t="s">
        <v>193</v>
      </c>
      <c r="D1750" s="84">
        <v>43496</v>
      </c>
      <c r="E1750" s="85" t="s">
        <v>3143</v>
      </c>
      <c r="F1750" s="85" t="s">
        <v>633</v>
      </c>
      <c r="G1750" s="85">
        <v>7121</v>
      </c>
      <c r="H1750" s="89"/>
      <c r="I1750" s="285" t="s">
        <v>4703</v>
      </c>
      <c r="J1750" s="89"/>
      <c r="K1750" s="89"/>
      <c r="L1750" s="89"/>
      <c r="M1750" s="89"/>
      <c r="N1750" s="286">
        <v>0.49</v>
      </c>
      <c r="O1750" s="286">
        <v>0</v>
      </c>
      <c r="P1750" s="89" t="s">
        <v>674</v>
      </c>
    </row>
    <row r="1751" spans="1:16" ht="102">
      <c r="A1751" s="283">
        <v>680</v>
      </c>
      <c r="B1751" s="89"/>
      <c r="C1751" s="284" t="s">
        <v>193</v>
      </c>
      <c r="D1751" s="84">
        <v>43496</v>
      </c>
      <c r="E1751" s="85" t="s">
        <v>3144</v>
      </c>
      <c r="F1751" s="85" t="s">
        <v>15</v>
      </c>
      <c r="G1751" s="85">
        <v>7122</v>
      </c>
      <c r="H1751" s="89"/>
      <c r="I1751" s="285" t="s">
        <v>4704</v>
      </c>
      <c r="J1751" s="89"/>
      <c r="K1751" s="89"/>
      <c r="L1751" s="89"/>
      <c r="M1751" s="89"/>
      <c r="N1751" s="286">
        <v>284.13</v>
      </c>
      <c r="O1751" s="286">
        <v>0</v>
      </c>
      <c r="P1751" s="89" t="s">
        <v>674</v>
      </c>
    </row>
    <row r="1752" spans="1:16" ht="102">
      <c r="A1752" s="283">
        <v>680</v>
      </c>
      <c r="B1752" s="89"/>
      <c r="C1752" s="284" t="s">
        <v>193</v>
      </c>
      <c r="D1752" s="84">
        <v>43496</v>
      </c>
      <c r="E1752" s="85" t="s">
        <v>3145</v>
      </c>
      <c r="F1752" s="85" t="s">
        <v>633</v>
      </c>
      <c r="G1752" s="85">
        <v>7122</v>
      </c>
      <c r="H1752" s="89"/>
      <c r="I1752" s="285" t="s">
        <v>4705</v>
      </c>
      <c r="J1752" s="89"/>
      <c r="K1752" s="89"/>
      <c r="L1752" s="89"/>
      <c r="M1752" s="89"/>
      <c r="N1752" s="286">
        <v>272.89</v>
      </c>
      <c r="O1752" s="286">
        <v>0</v>
      </c>
      <c r="P1752" s="89" t="s">
        <v>674</v>
      </c>
    </row>
    <row r="1753" spans="1:16" ht="63.75">
      <c r="A1753" s="283">
        <v>862</v>
      </c>
      <c r="B1753" s="89"/>
      <c r="C1753" s="284" t="s">
        <v>201</v>
      </c>
      <c r="D1753" s="84">
        <v>43496</v>
      </c>
      <c r="E1753" s="85" t="s">
        <v>3146</v>
      </c>
      <c r="F1753" s="85" t="s">
        <v>675</v>
      </c>
      <c r="G1753" s="85">
        <v>183156</v>
      </c>
      <c r="H1753" s="89"/>
      <c r="I1753" s="285" t="s">
        <v>4706</v>
      </c>
      <c r="J1753" s="89"/>
      <c r="K1753" s="89"/>
      <c r="L1753" s="89"/>
      <c r="M1753" s="89"/>
      <c r="N1753" s="286">
        <v>0</v>
      </c>
      <c r="O1753" s="286">
        <v>25808.6</v>
      </c>
      <c r="P1753" s="89" t="s">
        <v>674</v>
      </c>
    </row>
    <row r="1754" spans="1:16" ht="63.75">
      <c r="A1754" s="283">
        <v>862</v>
      </c>
      <c r="B1754" s="89"/>
      <c r="C1754" s="284" t="s">
        <v>201</v>
      </c>
      <c r="D1754" s="84">
        <v>43496</v>
      </c>
      <c r="E1754" s="85" t="s">
        <v>3146</v>
      </c>
      <c r="F1754" s="85" t="s">
        <v>675</v>
      </c>
      <c r="G1754" s="85">
        <v>183140</v>
      </c>
      <c r="H1754" s="89"/>
      <c r="I1754" s="285" t="s">
        <v>4707</v>
      </c>
      <c r="J1754" s="89"/>
      <c r="K1754" s="89"/>
      <c r="L1754" s="89"/>
      <c r="M1754" s="89"/>
      <c r="N1754" s="286">
        <v>0</v>
      </c>
      <c r="O1754" s="286">
        <v>744.95</v>
      </c>
      <c r="P1754" s="89" t="s">
        <v>674</v>
      </c>
    </row>
    <row r="1755" spans="1:16" ht="63.75">
      <c r="A1755" s="283">
        <v>862</v>
      </c>
      <c r="B1755" s="89"/>
      <c r="C1755" s="284" t="s">
        <v>201</v>
      </c>
      <c r="D1755" s="84">
        <v>43496</v>
      </c>
      <c r="E1755" s="85" t="s">
        <v>3146</v>
      </c>
      <c r="F1755" s="85" t="s">
        <v>675</v>
      </c>
      <c r="G1755" s="85">
        <v>183166</v>
      </c>
      <c r="H1755" s="89"/>
      <c r="I1755" s="285" t="s">
        <v>4708</v>
      </c>
      <c r="J1755" s="89"/>
      <c r="K1755" s="89"/>
      <c r="L1755" s="89"/>
      <c r="M1755" s="89"/>
      <c r="N1755" s="286">
        <v>0</v>
      </c>
      <c r="O1755" s="286">
        <v>253.54</v>
      </c>
      <c r="P1755" s="89" t="s">
        <v>674</v>
      </c>
    </row>
    <row r="1756" spans="1:16" ht="63.75">
      <c r="A1756" s="283">
        <v>862</v>
      </c>
      <c r="B1756" s="89"/>
      <c r="C1756" s="284" t="s">
        <v>201</v>
      </c>
      <c r="D1756" s="84">
        <v>43496</v>
      </c>
      <c r="E1756" s="85" t="s">
        <v>3146</v>
      </c>
      <c r="F1756" s="85" t="s">
        <v>675</v>
      </c>
      <c r="G1756" s="85">
        <v>183144</v>
      </c>
      <c r="H1756" s="89"/>
      <c r="I1756" s="285" t="s">
        <v>4709</v>
      </c>
      <c r="J1756" s="89"/>
      <c r="K1756" s="89"/>
      <c r="L1756" s="89"/>
      <c r="M1756" s="89"/>
      <c r="N1756" s="286">
        <v>0</v>
      </c>
      <c r="O1756" s="286">
        <v>1466.67</v>
      </c>
      <c r="P1756" s="89" t="s">
        <v>674</v>
      </c>
    </row>
    <row r="1757" spans="1:16" ht="63.75">
      <c r="A1757" s="283">
        <v>862</v>
      </c>
      <c r="B1757" s="89"/>
      <c r="C1757" s="284" t="s">
        <v>201</v>
      </c>
      <c r="D1757" s="84">
        <v>43496</v>
      </c>
      <c r="E1757" s="85" t="s">
        <v>3146</v>
      </c>
      <c r="F1757" s="85" t="s">
        <v>675</v>
      </c>
      <c r="G1757" s="85">
        <v>183164</v>
      </c>
      <c r="H1757" s="89"/>
      <c r="I1757" s="285" t="s">
        <v>4710</v>
      </c>
      <c r="J1757" s="89"/>
      <c r="K1757" s="89"/>
      <c r="L1757" s="89"/>
      <c r="M1757" s="89"/>
      <c r="N1757" s="286">
        <v>0</v>
      </c>
      <c r="O1757" s="286">
        <v>388.39</v>
      </c>
      <c r="P1757" s="89" t="s">
        <v>674</v>
      </c>
    </row>
    <row r="1758" spans="1:16" ht="63.75">
      <c r="A1758" s="283">
        <v>862</v>
      </c>
      <c r="B1758" s="89"/>
      <c r="C1758" s="284" t="s">
        <v>201</v>
      </c>
      <c r="D1758" s="84">
        <v>43496</v>
      </c>
      <c r="E1758" s="85" t="s">
        <v>3146</v>
      </c>
      <c r="F1758" s="85" t="s">
        <v>675</v>
      </c>
      <c r="G1758" s="85">
        <v>183148</v>
      </c>
      <c r="H1758" s="89"/>
      <c r="I1758" s="285" t="s">
        <v>4711</v>
      </c>
      <c r="J1758" s="89"/>
      <c r="K1758" s="89"/>
      <c r="L1758" s="89"/>
      <c r="M1758" s="89"/>
      <c r="N1758" s="286">
        <v>0</v>
      </c>
      <c r="O1758" s="286">
        <v>171.58</v>
      </c>
      <c r="P1758" s="89" t="s">
        <v>674</v>
      </c>
    </row>
    <row r="1759" spans="1:16" ht="63.75">
      <c r="A1759" s="283">
        <v>862</v>
      </c>
      <c r="B1759" s="89"/>
      <c r="C1759" s="284" t="s">
        <v>201</v>
      </c>
      <c r="D1759" s="84">
        <v>43496</v>
      </c>
      <c r="E1759" s="85" t="s">
        <v>3146</v>
      </c>
      <c r="F1759" s="85" t="s">
        <v>675</v>
      </c>
      <c r="G1759" s="85">
        <v>183162</v>
      </c>
      <c r="H1759" s="89"/>
      <c r="I1759" s="285" t="s">
        <v>4712</v>
      </c>
      <c r="J1759" s="89"/>
      <c r="K1759" s="89"/>
      <c r="L1759" s="89"/>
      <c r="M1759" s="89"/>
      <c r="N1759" s="286">
        <v>0</v>
      </c>
      <c r="O1759" s="286">
        <v>607.83000000000004</v>
      </c>
      <c r="P1759" s="89" t="s">
        <v>674</v>
      </c>
    </row>
    <row r="1760" spans="1:16" ht="63.75">
      <c r="A1760" s="283">
        <v>862</v>
      </c>
      <c r="B1760" s="89"/>
      <c r="C1760" s="284" t="s">
        <v>201</v>
      </c>
      <c r="D1760" s="84">
        <v>43496</v>
      </c>
      <c r="E1760" s="85" t="s">
        <v>3146</v>
      </c>
      <c r="F1760" s="85" t="s">
        <v>675</v>
      </c>
      <c r="G1760" s="85">
        <v>183158</v>
      </c>
      <c r="H1760" s="89"/>
      <c r="I1760" s="285" t="s">
        <v>4713</v>
      </c>
      <c r="J1760" s="89"/>
      <c r="K1760" s="89"/>
      <c r="L1760" s="89"/>
      <c r="M1760" s="89"/>
      <c r="N1760" s="286">
        <v>0</v>
      </c>
      <c r="O1760" s="286">
        <v>424.3</v>
      </c>
      <c r="P1760" s="89" t="s">
        <v>674</v>
      </c>
    </row>
    <row r="1761" spans="1:16" ht="63.75">
      <c r="A1761" s="283">
        <v>862</v>
      </c>
      <c r="B1761" s="89"/>
      <c r="C1761" s="284" t="s">
        <v>201</v>
      </c>
      <c r="D1761" s="84">
        <v>43496</v>
      </c>
      <c r="E1761" s="85" t="s">
        <v>3146</v>
      </c>
      <c r="F1761" s="85" t="s">
        <v>675</v>
      </c>
      <c r="G1761" s="85">
        <v>183160</v>
      </c>
      <c r="H1761" s="89"/>
      <c r="I1761" s="285" t="s">
        <v>4714</v>
      </c>
      <c r="J1761" s="89"/>
      <c r="K1761" s="89"/>
      <c r="L1761" s="89"/>
      <c r="M1761" s="89"/>
      <c r="N1761" s="286">
        <v>0</v>
      </c>
      <c r="O1761" s="286">
        <v>180.68</v>
      </c>
      <c r="P1761" s="89" t="s">
        <v>674</v>
      </c>
    </row>
    <row r="1762" spans="1:16" ht="63.75">
      <c r="A1762" s="283">
        <v>862</v>
      </c>
      <c r="B1762" s="89"/>
      <c r="C1762" s="284" t="s">
        <v>201</v>
      </c>
      <c r="D1762" s="84">
        <v>43496</v>
      </c>
      <c r="E1762" s="85" t="s">
        <v>3146</v>
      </c>
      <c r="F1762" s="85" t="s">
        <v>675</v>
      </c>
      <c r="G1762" s="85">
        <v>183152</v>
      </c>
      <c r="H1762" s="89"/>
      <c r="I1762" s="285" t="s">
        <v>4715</v>
      </c>
      <c r="J1762" s="89"/>
      <c r="K1762" s="89"/>
      <c r="L1762" s="89"/>
      <c r="M1762" s="89"/>
      <c r="N1762" s="286">
        <v>0</v>
      </c>
      <c r="O1762" s="286">
        <v>2117.46</v>
      </c>
      <c r="P1762" s="89" t="s">
        <v>674</v>
      </c>
    </row>
    <row r="1763" spans="1:16" ht="63.75">
      <c r="A1763" s="283">
        <v>862</v>
      </c>
      <c r="B1763" s="89"/>
      <c r="C1763" s="284" t="s">
        <v>201</v>
      </c>
      <c r="D1763" s="84">
        <v>43496</v>
      </c>
      <c r="E1763" s="85" t="s">
        <v>3146</v>
      </c>
      <c r="F1763" s="85" t="s">
        <v>675</v>
      </c>
      <c r="G1763" s="85">
        <v>183170</v>
      </c>
      <c r="H1763" s="89"/>
      <c r="I1763" s="285" t="s">
        <v>4716</v>
      </c>
      <c r="J1763" s="89"/>
      <c r="K1763" s="89"/>
      <c r="L1763" s="89"/>
      <c r="M1763" s="89"/>
      <c r="N1763" s="286">
        <v>0</v>
      </c>
      <c r="O1763" s="286">
        <v>182.59</v>
      </c>
      <c r="P1763" s="89" t="s">
        <v>674</v>
      </c>
    </row>
    <row r="1764" spans="1:16" ht="63.75">
      <c r="A1764" s="283">
        <v>862</v>
      </c>
      <c r="B1764" s="89"/>
      <c r="C1764" s="284" t="s">
        <v>201</v>
      </c>
      <c r="D1764" s="84">
        <v>43496</v>
      </c>
      <c r="E1764" s="85" t="s">
        <v>3146</v>
      </c>
      <c r="F1764" s="85" t="s">
        <v>675</v>
      </c>
      <c r="G1764" s="85">
        <v>183150</v>
      </c>
      <c r="H1764" s="89"/>
      <c r="I1764" s="285" t="s">
        <v>4717</v>
      </c>
      <c r="J1764" s="89"/>
      <c r="K1764" s="89"/>
      <c r="L1764" s="89"/>
      <c r="M1764" s="89"/>
      <c r="N1764" s="286">
        <v>0</v>
      </c>
      <c r="O1764" s="286">
        <v>855.97</v>
      </c>
      <c r="P1764" s="89" t="s">
        <v>674</v>
      </c>
    </row>
    <row r="1765" spans="1:16" ht="76.5">
      <c r="A1765" s="283" t="s">
        <v>561</v>
      </c>
      <c r="B1765" s="89"/>
      <c r="C1765" s="284" t="s">
        <v>771</v>
      </c>
      <c r="D1765" s="84">
        <v>43496</v>
      </c>
      <c r="E1765" s="85" t="s">
        <v>3147</v>
      </c>
      <c r="F1765" s="85" t="s">
        <v>675</v>
      </c>
      <c r="G1765" s="85">
        <v>183211</v>
      </c>
      <c r="H1765" s="89"/>
      <c r="I1765" s="285" t="s">
        <v>4718</v>
      </c>
      <c r="J1765" s="89"/>
      <c r="K1765" s="89"/>
      <c r="L1765" s="89"/>
      <c r="M1765" s="89"/>
      <c r="N1765" s="286">
        <v>11700</v>
      </c>
      <c r="O1765" s="286">
        <v>0</v>
      </c>
      <c r="P1765" s="89" t="s">
        <v>674</v>
      </c>
    </row>
    <row r="1766" spans="1:16" ht="76.5">
      <c r="A1766" s="283" t="s">
        <v>561</v>
      </c>
      <c r="B1766" s="89"/>
      <c r="C1766" s="284" t="s">
        <v>771</v>
      </c>
      <c r="D1766" s="84">
        <v>43496</v>
      </c>
      <c r="E1766" s="85" t="s">
        <v>3147</v>
      </c>
      <c r="F1766" s="85" t="s">
        <v>675</v>
      </c>
      <c r="G1766" s="85">
        <v>183199</v>
      </c>
      <c r="H1766" s="89"/>
      <c r="I1766" s="285" t="s">
        <v>4719</v>
      </c>
      <c r="J1766" s="89"/>
      <c r="K1766" s="89"/>
      <c r="L1766" s="89"/>
      <c r="M1766" s="89"/>
      <c r="N1766" s="286">
        <v>23278.5</v>
      </c>
      <c r="O1766" s="286">
        <v>0</v>
      </c>
      <c r="P1766" s="89" t="s">
        <v>674</v>
      </c>
    </row>
    <row r="1767" spans="1:16" ht="76.5">
      <c r="A1767" s="283" t="s">
        <v>561</v>
      </c>
      <c r="B1767" s="89"/>
      <c r="C1767" s="284" t="s">
        <v>771</v>
      </c>
      <c r="D1767" s="84">
        <v>43496</v>
      </c>
      <c r="E1767" s="85" t="s">
        <v>3147</v>
      </c>
      <c r="F1767" s="85" t="s">
        <v>675</v>
      </c>
      <c r="G1767" s="85">
        <v>183196</v>
      </c>
      <c r="H1767" s="89"/>
      <c r="I1767" s="285" t="s">
        <v>4720</v>
      </c>
      <c r="J1767" s="89"/>
      <c r="K1767" s="89"/>
      <c r="L1767" s="89"/>
      <c r="M1767" s="89"/>
      <c r="N1767" s="286">
        <v>14158</v>
      </c>
      <c r="O1767" s="286">
        <v>0</v>
      </c>
      <c r="P1767" s="89" t="s">
        <v>674</v>
      </c>
    </row>
    <row r="1768" spans="1:16" ht="76.5">
      <c r="A1768" s="283" t="s">
        <v>561</v>
      </c>
      <c r="B1768" s="89"/>
      <c r="C1768" s="284" t="s">
        <v>771</v>
      </c>
      <c r="D1768" s="84">
        <v>43496</v>
      </c>
      <c r="E1768" s="85" t="s">
        <v>3147</v>
      </c>
      <c r="F1768" s="85" t="s">
        <v>675</v>
      </c>
      <c r="G1768" s="85">
        <v>183202</v>
      </c>
      <c r="H1768" s="89"/>
      <c r="I1768" s="285" t="s">
        <v>4721</v>
      </c>
      <c r="J1768" s="89"/>
      <c r="K1768" s="89"/>
      <c r="L1768" s="89"/>
      <c r="M1768" s="89"/>
      <c r="N1768" s="286">
        <v>13613</v>
      </c>
      <c r="O1768" s="286">
        <v>0</v>
      </c>
      <c r="P1768" s="89" t="s">
        <v>674</v>
      </c>
    </row>
    <row r="1769" spans="1:16" ht="76.5">
      <c r="A1769" s="283" t="s">
        <v>561</v>
      </c>
      <c r="B1769" s="89"/>
      <c r="C1769" s="284" t="s">
        <v>771</v>
      </c>
      <c r="D1769" s="84">
        <v>43496</v>
      </c>
      <c r="E1769" s="85" t="s">
        <v>3147</v>
      </c>
      <c r="F1769" s="85" t="s">
        <v>675</v>
      </c>
      <c r="G1769" s="85">
        <v>183194</v>
      </c>
      <c r="H1769" s="89"/>
      <c r="I1769" s="285" t="s">
        <v>4722</v>
      </c>
      <c r="J1769" s="89"/>
      <c r="K1769" s="89"/>
      <c r="L1769" s="89"/>
      <c r="M1769" s="89"/>
      <c r="N1769" s="286">
        <v>242450.5</v>
      </c>
      <c r="O1769" s="286">
        <v>0</v>
      </c>
      <c r="P1769" s="89" t="s">
        <v>674</v>
      </c>
    </row>
    <row r="1770" spans="1:16" ht="76.5">
      <c r="A1770" s="283" t="s">
        <v>561</v>
      </c>
      <c r="B1770" s="89"/>
      <c r="C1770" s="284" t="s">
        <v>771</v>
      </c>
      <c r="D1770" s="84">
        <v>43496</v>
      </c>
      <c r="E1770" s="85" t="s">
        <v>3147</v>
      </c>
      <c r="F1770" s="85" t="s">
        <v>675</v>
      </c>
      <c r="G1770" s="85">
        <v>183203</v>
      </c>
      <c r="H1770" s="89"/>
      <c r="I1770" s="285" t="s">
        <v>4723</v>
      </c>
      <c r="J1770" s="89"/>
      <c r="K1770" s="89"/>
      <c r="L1770" s="89"/>
      <c r="M1770" s="89"/>
      <c r="N1770" s="286">
        <v>21100.5</v>
      </c>
      <c r="O1770" s="286">
        <v>0</v>
      </c>
      <c r="P1770" s="89" t="s">
        <v>674</v>
      </c>
    </row>
    <row r="1771" spans="1:16" ht="76.5">
      <c r="A1771" s="283" t="s">
        <v>561</v>
      </c>
      <c r="B1771" s="89"/>
      <c r="C1771" s="284" t="s">
        <v>771</v>
      </c>
      <c r="D1771" s="84">
        <v>43496</v>
      </c>
      <c r="E1771" s="85" t="s">
        <v>3147</v>
      </c>
      <c r="F1771" s="85" t="s">
        <v>675</v>
      </c>
      <c r="G1771" s="85">
        <v>183192</v>
      </c>
      <c r="H1771" s="89"/>
      <c r="I1771" s="285" t="s">
        <v>4724</v>
      </c>
      <c r="J1771" s="89"/>
      <c r="K1771" s="89"/>
      <c r="L1771" s="89"/>
      <c r="M1771" s="89"/>
      <c r="N1771" s="286">
        <v>112308.5</v>
      </c>
      <c r="O1771" s="286">
        <v>0</v>
      </c>
      <c r="P1771" s="89" t="s">
        <v>674</v>
      </c>
    </row>
    <row r="1772" spans="1:16" ht="76.5">
      <c r="A1772" s="283" t="s">
        <v>561</v>
      </c>
      <c r="B1772" s="89"/>
      <c r="C1772" s="284" t="s">
        <v>771</v>
      </c>
      <c r="D1772" s="84">
        <v>43496</v>
      </c>
      <c r="E1772" s="85" t="s">
        <v>3147</v>
      </c>
      <c r="F1772" s="85" t="s">
        <v>675</v>
      </c>
      <c r="G1772" s="85">
        <v>183216</v>
      </c>
      <c r="H1772" s="89"/>
      <c r="I1772" s="285" t="s">
        <v>4725</v>
      </c>
      <c r="J1772" s="89"/>
      <c r="K1772" s="89"/>
      <c r="L1772" s="89"/>
      <c r="M1772" s="89"/>
      <c r="N1772" s="286">
        <v>11707.5</v>
      </c>
      <c r="O1772" s="286">
        <v>0</v>
      </c>
      <c r="P1772" s="89" t="s">
        <v>674</v>
      </c>
    </row>
    <row r="1773" spans="1:16" ht="76.5">
      <c r="A1773" s="283" t="s">
        <v>561</v>
      </c>
      <c r="B1773" s="89"/>
      <c r="C1773" s="284" t="s">
        <v>771</v>
      </c>
      <c r="D1773" s="84">
        <v>43496</v>
      </c>
      <c r="E1773" s="85" t="s">
        <v>3147</v>
      </c>
      <c r="F1773" s="85" t="s">
        <v>675</v>
      </c>
      <c r="G1773" s="85">
        <v>183191</v>
      </c>
      <c r="H1773" s="89"/>
      <c r="I1773" s="285" t="s">
        <v>4726</v>
      </c>
      <c r="J1773" s="89"/>
      <c r="K1773" s="89"/>
      <c r="L1773" s="89"/>
      <c r="M1773" s="89"/>
      <c r="N1773" s="286">
        <v>17550</v>
      </c>
      <c r="O1773" s="286">
        <v>0</v>
      </c>
      <c r="P1773" s="89" t="s">
        <v>674</v>
      </c>
    </row>
    <row r="1774" spans="1:16" ht="76.5">
      <c r="A1774" s="283" t="s">
        <v>561</v>
      </c>
      <c r="B1774" s="89"/>
      <c r="C1774" s="284" t="s">
        <v>771</v>
      </c>
      <c r="D1774" s="84">
        <v>43496</v>
      </c>
      <c r="E1774" s="85" t="s">
        <v>3147</v>
      </c>
      <c r="F1774" s="85" t="s">
        <v>675</v>
      </c>
      <c r="G1774" s="85">
        <v>183205</v>
      </c>
      <c r="H1774" s="89"/>
      <c r="I1774" s="285" t="s">
        <v>4727</v>
      </c>
      <c r="J1774" s="89"/>
      <c r="K1774" s="89"/>
      <c r="L1774" s="89"/>
      <c r="M1774" s="89"/>
      <c r="N1774" s="286">
        <v>18450</v>
      </c>
      <c r="O1774" s="286">
        <v>0</v>
      </c>
      <c r="P1774" s="89" t="s">
        <v>674</v>
      </c>
    </row>
    <row r="1775" spans="1:16" ht="76.5">
      <c r="A1775" s="283" t="s">
        <v>561</v>
      </c>
      <c r="B1775" s="89"/>
      <c r="C1775" s="284" t="s">
        <v>771</v>
      </c>
      <c r="D1775" s="84">
        <v>43496</v>
      </c>
      <c r="E1775" s="85" t="s">
        <v>3147</v>
      </c>
      <c r="F1775" s="85" t="s">
        <v>675</v>
      </c>
      <c r="G1775" s="85">
        <v>183187</v>
      </c>
      <c r="H1775" s="89"/>
      <c r="I1775" s="285" t="s">
        <v>4728</v>
      </c>
      <c r="J1775" s="89"/>
      <c r="K1775" s="89"/>
      <c r="L1775" s="89"/>
      <c r="M1775" s="89"/>
      <c r="N1775" s="286">
        <v>10800</v>
      </c>
      <c r="O1775" s="286">
        <v>0</v>
      </c>
      <c r="P1775" s="89" t="s">
        <v>674</v>
      </c>
    </row>
    <row r="1776" spans="1:16" ht="76.5">
      <c r="A1776" s="283" t="s">
        <v>561</v>
      </c>
      <c r="B1776" s="89"/>
      <c r="C1776" s="284" t="s">
        <v>771</v>
      </c>
      <c r="D1776" s="84">
        <v>43496</v>
      </c>
      <c r="E1776" s="85" t="s">
        <v>3147</v>
      </c>
      <c r="F1776" s="85" t="s">
        <v>675</v>
      </c>
      <c r="G1776" s="85">
        <v>183214</v>
      </c>
      <c r="H1776" s="89"/>
      <c r="I1776" s="285" t="s">
        <v>4729</v>
      </c>
      <c r="J1776" s="89"/>
      <c r="K1776" s="89"/>
      <c r="L1776" s="89"/>
      <c r="M1776" s="89"/>
      <c r="N1776" s="286">
        <v>9000</v>
      </c>
      <c r="O1776" s="286">
        <v>0</v>
      </c>
      <c r="P1776" s="89" t="s">
        <v>674</v>
      </c>
    </row>
    <row r="1777" spans="1:16" ht="76.5">
      <c r="A1777" s="283" t="s">
        <v>561</v>
      </c>
      <c r="B1777" s="89"/>
      <c r="C1777" s="284" t="s">
        <v>771</v>
      </c>
      <c r="D1777" s="84">
        <v>43496</v>
      </c>
      <c r="E1777" s="85" t="s">
        <v>3147</v>
      </c>
      <c r="F1777" s="85" t="s">
        <v>675</v>
      </c>
      <c r="G1777" s="85">
        <v>183182</v>
      </c>
      <c r="H1777" s="89"/>
      <c r="I1777" s="285" t="s">
        <v>4730</v>
      </c>
      <c r="J1777" s="89"/>
      <c r="K1777" s="89"/>
      <c r="L1777" s="89"/>
      <c r="M1777" s="89"/>
      <c r="N1777" s="286">
        <v>7623</v>
      </c>
      <c r="O1777" s="286">
        <v>0</v>
      </c>
      <c r="P1777" s="89" t="s">
        <v>674</v>
      </c>
    </row>
    <row r="1778" spans="1:16" ht="76.5">
      <c r="A1778" s="283" t="s">
        <v>561</v>
      </c>
      <c r="B1778" s="89"/>
      <c r="C1778" s="284" t="s">
        <v>771</v>
      </c>
      <c r="D1778" s="84">
        <v>43496</v>
      </c>
      <c r="E1778" s="85" t="s">
        <v>3147</v>
      </c>
      <c r="F1778" s="85" t="s">
        <v>675</v>
      </c>
      <c r="G1778" s="85">
        <v>183207</v>
      </c>
      <c r="H1778" s="89"/>
      <c r="I1778" s="285" t="s">
        <v>4731</v>
      </c>
      <c r="J1778" s="89"/>
      <c r="K1778" s="89"/>
      <c r="L1778" s="89"/>
      <c r="M1778" s="89"/>
      <c r="N1778" s="286">
        <v>15300</v>
      </c>
      <c r="O1778" s="286">
        <v>0</v>
      </c>
      <c r="P1778" s="89" t="s">
        <v>674</v>
      </c>
    </row>
    <row r="1779" spans="1:16" ht="76.5">
      <c r="A1779" s="283" t="s">
        <v>561</v>
      </c>
      <c r="B1779" s="89"/>
      <c r="C1779" s="284" t="s">
        <v>771</v>
      </c>
      <c r="D1779" s="84">
        <v>43496</v>
      </c>
      <c r="E1779" s="85" t="s">
        <v>3147</v>
      </c>
      <c r="F1779" s="85" t="s">
        <v>675</v>
      </c>
      <c r="G1779" s="85">
        <v>183179</v>
      </c>
      <c r="H1779" s="89"/>
      <c r="I1779" s="285" t="s">
        <v>4732</v>
      </c>
      <c r="J1779" s="89"/>
      <c r="K1779" s="89"/>
      <c r="L1779" s="89"/>
      <c r="M1779" s="89"/>
      <c r="N1779" s="286">
        <v>3150</v>
      </c>
      <c r="O1779" s="286">
        <v>0</v>
      </c>
      <c r="P1779" s="89" t="s">
        <v>674</v>
      </c>
    </row>
    <row r="1780" spans="1:16" ht="76.5">
      <c r="A1780" s="283" t="s">
        <v>561</v>
      </c>
      <c r="B1780" s="89"/>
      <c r="C1780" s="284" t="s">
        <v>771</v>
      </c>
      <c r="D1780" s="84">
        <v>43496</v>
      </c>
      <c r="E1780" s="85" t="s">
        <v>3147</v>
      </c>
      <c r="F1780" s="85" t="s">
        <v>675</v>
      </c>
      <c r="G1780" s="85">
        <v>183212</v>
      </c>
      <c r="H1780" s="89"/>
      <c r="I1780" s="285" t="s">
        <v>4733</v>
      </c>
      <c r="J1780" s="89"/>
      <c r="K1780" s="89"/>
      <c r="L1780" s="89"/>
      <c r="M1780" s="89"/>
      <c r="N1780" s="286">
        <v>19467</v>
      </c>
      <c r="O1780" s="286">
        <v>0</v>
      </c>
      <c r="P1780" s="89" t="s">
        <v>674</v>
      </c>
    </row>
    <row r="1781" spans="1:16" ht="76.5">
      <c r="A1781" s="283" t="s">
        <v>561</v>
      </c>
      <c r="B1781" s="89"/>
      <c r="C1781" s="284" t="s">
        <v>771</v>
      </c>
      <c r="D1781" s="84">
        <v>43496</v>
      </c>
      <c r="E1781" s="85" t="s">
        <v>3147</v>
      </c>
      <c r="F1781" s="85" t="s">
        <v>675</v>
      </c>
      <c r="G1781" s="85">
        <v>183222</v>
      </c>
      <c r="H1781" s="89"/>
      <c r="I1781" s="285" t="s">
        <v>4734</v>
      </c>
      <c r="J1781" s="89"/>
      <c r="K1781" s="89"/>
      <c r="L1781" s="89"/>
      <c r="M1781" s="89"/>
      <c r="N1781" s="286">
        <v>31950</v>
      </c>
      <c r="O1781" s="286">
        <v>0</v>
      </c>
      <c r="P1781" s="89" t="s">
        <v>674</v>
      </c>
    </row>
    <row r="1782" spans="1:16" ht="76.5">
      <c r="A1782" s="283" t="s">
        <v>561</v>
      </c>
      <c r="B1782" s="89"/>
      <c r="C1782" s="284" t="s">
        <v>771</v>
      </c>
      <c r="D1782" s="84">
        <v>43496</v>
      </c>
      <c r="E1782" s="85" t="s">
        <v>3147</v>
      </c>
      <c r="F1782" s="85" t="s">
        <v>675</v>
      </c>
      <c r="G1782" s="85">
        <v>183208</v>
      </c>
      <c r="H1782" s="89"/>
      <c r="I1782" s="285" t="s">
        <v>4735</v>
      </c>
      <c r="J1782" s="89"/>
      <c r="K1782" s="89"/>
      <c r="L1782" s="89"/>
      <c r="M1782" s="89"/>
      <c r="N1782" s="286">
        <v>12600</v>
      </c>
      <c r="O1782" s="286">
        <v>0</v>
      </c>
      <c r="P1782" s="89" t="s">
        <v>674</v>
      </c>
    </row>
    <row r="1783" spans="1:16" ht="76.5">
      <c r="A1783" s="283" t="s">
        <v>561</v>
      </c>
      <c r="B1783" s="89"/>
      <c r="C1783" s="284" t="s">
        <v>771</v>
      </c>
      <c r="D1783" s="84">
        <v>43496</v>
      </c>
      <c r="E1783" s="85" t="s">
        <v>3147</v>
      </c>
      <c r="F1783" s="85" t="s">
        <v>675</v>
      </c>
      <c r="G1783" s="85">
        <v>183220</v>
      </c>
      <c r="H1783" s="89"/>
      <c r="I1783" s="285" t="s">
        <v>4736</v>
      </c>
      <c r="J1783" s="89"/>
      <c r="K1783" s="89"/>
      <c r="L1783" s="89"/>
      <c r="M1783" s="89"/>
      <c r="N1783" s="286">
        <v>3000</v>
      </c>
      <c r="O1783" s="286">
        <v>0</v>
      </c>
      <c r="P1783" s="89" t="s">
        <v>674</v>
      </c>
    </row>
    <row r="1784" spans="1:16" ht="63.75">
      <c r="A1784" s="283">
        <v>10</v>
      </c>
      <c r="B1784" s="89"/>
      <c r="C1784" s="284" t="s">
        <v>43</v>
      </c>
      <c r="D1784" s="84">
        <v>43496</v>
      </c>
      <c r="E1784" s="85" t="s">
        <v>3148</v>
      </c>
      <c r="F1784" s="85" t="s">
        <v>6</v>
      </c>
      <c r="G1784" s="85">
        <v>952789</v>
      </c>
      <c r="H1784" s="89"/>
      <c r="I1784" s="285" t="s">
        <v>4737</v>
      </c>
      <c r="J1784" s="89"/>
      <c r="K1784" s="89"/>
      <c r="L1784" s="89"/>
      <c r="M1784" s="89"/>
      <c r="N1784" s="286">
        <v>0</v>
      </c>
      <c r="O1784" s="286">
        <v>106508.29</v>
      </c>
      <c r="P1784" s="89" t="s">
        <v>674</v>
      </c>
    </row>
    <row r="1785" spans="1:16" ht="89.25">
      <c r="A1785" s="283">
        <v>35</v>
      </c>
      <c r="B1785" s="89"/>
      <c r="C1785" s="284" t="s">
        <v>48</v>
      </c>
      <c r="D1785" s="84">
        <v>43496</v>
      </c>
      <c r="E1785" s="85" t="s">
        <v>3149</v>
      </c>
      <c r="F1785" s="85" t="s">
        <v>675</v>
      </c>
      <c r="G1785" s="85">
        <v>183064</v>
      </c>
      <c r="H1785" s="89"/>
      <c r="I1785" s="285" t="s">
        <v>4738</v>
      </c>
      <c r="J1785" s="89"/>
      <c r="K1785" s="89"/>
      <c r="L1785" s="89"/>
      <c r="M1785" s="89"/>
      <c r="N1785" s="286">
        <v>0</v>
      </c>
      <c r="O1785" s="286">
        <v>1085880</v>
      </c>
      <c r="P1785" s="89" t="s">
        <v>674</v>
      </c>
    </row>
    <row r="1786" spans="1:16" ht="76.5">
      <c r="A1786" s="283">
        <v>670</v>
      </c>
      <c r="B1786" s="89"/>
      <c r="C1786" s="284" t="s">
        <v>192</v>
      </c>
      <c r="D1786" s="84">
        <v>43496</v>
      </c>
      <c r="E1786" s="85" t="s">
        <v>3150</v>
      </c>
      <c r="F1786" s="85" t="s">
        <v>6</v>
      </c>
      <c r="G1786" s="85">
        <v>1077155</v>
      </c>
      <c r="H1786" s="89"/>
      <c r="I1786" s="285" t="s">
        <v>4739</v>
      </c>
      <c r="J1786" s="89"/>
      <c r="K1786" s="89"/>
      <c r="L1786" s="89"/>
      <c r="M1786" s="89"/>
      <c r="N1786" s="286">
        <v>0</v>
      </c>
      <c r="O1786" s="286">
        <v>198613.2</v>
      </c>
      <c r="P1786" s="89" t="s">
        <v>674</v>
      </c>
    </row>
    <row r="1787" spans="1:16" ht="63.75">
      <c r="A1787" s="283" t="s">
        <v>561</v>
      </c>
      <c r="B1787" s="89"/>
      <c r="C1787" s="284" t="s">
        <v>771</v>
      </c>
      <c r="D1787" s="84">
        <v>43496</v>
      </c>
      <c r="E1787" s="85" t="s">
        <v>3151</v>
      </c>
      <c r="F1787" s="85" t="s">
        <v>6</v>
      </c>
      <c r="G1787" s="85">
        <v>1077277</v>
      </c>
      <c r="H1787" s="89"/>
      <c r="I1787" s="285" t="s">
        <v>4740</v>
      </c>
      <c r="J1787" s="89"/>
      <c r="K1787" s="89"/>
      <c r="L1787" s="89"/>
      <c r="M1787" s="89"/>
      <c r="N1787" s="286">
        <v>0</v>
      </c>
      <c r="O1787" s="286">
        <v>978516.67</v>
      </c>
      <c r="P1787" s="89" t="s">
        <v>674</v>
      </c>
    </row>
    <row r="1788" spans="1:16" ht="63.75">
      <c r="A1788" s="283" t="s">
        <v>561</v>
      </c>
      <c r="B1788" s="89"/>
      <c r="C1788" s="284" t="s">
        <v>771</v>
      </c>
      <c r="D1788" s="84">
        <v>43496</v>
      </c>
      <c r="E1788" s="85" t="s">
        <v>3152</v>
      </c>
      <c r="F1788" s="85" t="s">
        <v>6</v>
      </c>
      <c r="G1788" s="85">
        <v>1077278</v>
      </c>
      <c r="H1788" s="89"/>
      <c r="I1788" s="285" t="s">
        <v>4741</v>
      </c>
      <c r="J1788" s="89"/>
      <c r="K1788" s="89"/>
      <c r="L1788" s="89"/>
      <c r="M1788" s="89"/>
      <c r="N1788" s="286">
        <v>0</v>
      </c>
      <c r="O1788" s="286">
        <v>213461.42</v>
      </c>
      <c r="P1788" s="89" t="s">
        <v>674</v>
      </c>
    </row>
    <row r="1789" spans="1:16" ht="51">
      <c r="A1789" s="283" t="s">
        <v>561</v>
      </c>
      <c r="B1789" s="89"/>
      <c r="C1789" s="284" t="s">
        <v>771</v>
      </c>
      <c r="D1789" s="84">
        <v>43496</v>
      </c>
      <c r="E1789" s="85" t="s">
        <v>3153</v>
      </c>
      <c r="F1789" s="85" t="s">
        <v>6</v>
      </c>
      <c r="G1789" s="85">
        <v>1077279</v>
      </c>
      <c r="H1789" s="89"/>
      <c r="I1789" s="285" t="s">
        <v>4742</v>
      </c>
      <c r="J1789" s="89"/>
      <c r="K1789" s="89"/>
      <c r="L1789" s="89"/>
      <c r="M1789" s="89"/>
      <c r="N1789" s="286">
        <v>0</v>
      </c>
      <c r="O1789" s="286">
        <v>140470.92000000001</v>
      </c>
      <c r="P1789" s="89" t="s">
        <v>674</v>
      </c>
    </row>
    <row r="1790" spans="1:16" ht="51">
      <c r="A1790" s="283" t="s">
        <v>567</v>
      </c>
      <c r="B1790" s="89"/>
      <c r="C1790" s="284" t="s">
        <v>617</v>
      </c>
      <c r="D1790" s="84">
        <v>43496</v>
      </c>
      <c r="E1790" s="85" t="s">
        <v>3154</v>
      </c>
      <c r="F1790" s="85" t="s">
        <v>6</v>
      </c>
      <c r="G1790" s="85">
        <v>1077283</v>
      </c>
      <c r="H1790" s="89"/>
      <c r="I1790" s="285" t="s">
        <v>4743</v>
      </c>
      <c r="J1790" s="89"/>
      <c r="K1790" s="89"/>
      <c r="L1790" s="89"/>
      <c r="M1790" s="89"/>
      <c r="N1790" s="286">
        <v>0</v>
      </c>
      <c r="O1790" s="286">
        <v>357358</v>
      </c>
      <c r="P1790" s="89" t="s">
        <v>674</v>
      </c>
    </row>
    <row r="1791" spans="1:16" ht="51">
      <c r="A1791" s="283" t="s">
        <v>561</v>
      </c>
      <c r="B1791" s="89"/>
      <c r="C1791" s="284" t="s">
        <v>771</v>
      </c>
      <c r="D1791" s="84">
        <v>43496</v>
      </c>
      <c r="E1791" s="85" t="s">
        <v>3155</v>
      </c>
      <c r="F1791" s="85" t="s">
        <v>6</v>
      </c>
      <c r="G1791" s="85">
        <v>1077285</v>
      </c>
      <c r="H1791" s="89"/>
      <c r="I1791" s="285" t="s">
        <v>4744</v>
      </c>
      <c r="J1791" s="89"/>
      <c r="K1791" s="89"/>
      <c r="L1791" s="89"/>
      <c r="M1791" s="89"/>
      <c r="N1791" s="286">
        <v>0</v>
      </c>
      <c r="O1791" s="286">
        <v>290290.27</v>
      </c>
      <c r="P1791" s="89" t="s">
        <v>674</v>
      </c>
    </row>
    <row r="1792" spans="1:16" ht="63.75">
      <c r="A1792" s="283" t="s">
        <v>561</v>
      </c>
      <c r="B1792" s="89"/>
      <c r="C1792" s="284" t="s">
        <v>771</v>
      </c>
      <c r="D1792" s="84">
        <v>43496</v>
      </c>
      <c r="E1792" s="85" t="s">
        <v>3156</v>
      </c>
      <c r="F1792" s="85" t="s">
        <v>6</v>
      </c>
      <c r="G1792" s="85">
        <v>1077287</v>
      </c>
      <c r="H1792" s="89"/>
      <c r="I1792" s="285" t="s">
        <v>4745</v>
      </c>
      <c r="J1792" s="89"/>
      <c r="K1792" s="89"/>
      <c r="L1792" s="89"/>
      <c r="M1792" s="89"/>
      <c r="N1792" s="286">
        <v>0</v>
      </c>
      <c r="O1792" s="286">
        <v>602649.59999999998</v>
      </c>
      <c r="P1792" s="89" t="s">
        <v>674</v>
      </c>
    </row>
    <row r="1793" spans="1:16" ht="51">
      <c r="A1793" s="283">
        <v>10</v>
      </c>
      <c r="B1793" s="89"/>
      <c r="C1793" s="284" t="s">
        <v>43</v>
      </c>
      <c r="D1793" s="84">
        <v>43496</v>
      </c>
      <c r="E1793" s="85" t="s">
        <v>3157</v>
      </c>
      <c r="F1793" s="85" t="s">
        <v>15</v>
      </c>
      <c r="G1793" s="85">
        <v>952790</v>
      </c>
      <c r="H1793" s="89"/>
      <c r="I1793" s="285" t="s">
        <v>752</v>
      </c>
      <c r="J1793" s="89"/>
      <c r="K1793" s="89"/>
      <c r="L1793" s="89"/>
      <c r="M1793" s="89"/>
      <c r="N1793" s="286">
        <v>50</v>
      </c>
      <c r="O1793" s="286">
        <v>0</v>
      </c>
      <c r="P1793" s="89" t="s">
        <v>674</v>
      </c>
    </row>
    <row r="1794" spans="1:16" ht="63.75">
      <c r="A1794" s="283">
        <v>35</v>
      </c>
      <c r="B1794" s="89"/>
      <c r="C1794" s="284" t="s">
        <v>48</v>
      </c>
      <c r="D1794" s="84">
        <v>43496</v>
      </c>
      <c r="E1794" s="85" t="s">
        <v>3158</v>
      </c>
      <c r="F1794" s="85" t="s">
        <v>6</v>
      </c>
      <c r="G1794" s="85">
        <v>1077353</v>
      </c>
      <c r="H1794" s="89"/>
      <c r="I1794" s="285" t="s">
        <v>4746</v>
      </c>
      <c r="J1794" s="89"/>
      <c r="K1794" s="89"/>
      <c r="L1794" s="89"/>
      <c r="M1794" s="89"/>
      <c r="N1794" s="286">
        <v>0</v>
      </c>
      <c r="O1794" s="286">
        <v>11385</v>
      </c>
      <c r="P1794" s="89" t="s">
        <v>674</v>
      </c>
    </row>
    <row r="1795" spans="1:16" ht="63.75">
      <c r="A1795" s="283">
        <v>35</v>
      </c>
      <c r="B1795" s="89"/>
      <c r="C1795" s="284" t="s">
        <v>48</v>
      </c>
      <c r="D1795" s="84">
        <v>43496</v>
      </c>
      <c r="E1795" s="85" t="s">
        <v>3159</v>
      </c>
      <c r="F1795" s="85" t="s">
        <v>6</v>
      </c>
      <c r="G1795" s="85">
        <v>1077356</v>
      </c>
      <c r="H1795" s="89"/>
      <c r="I1795" s="285" t="s">
        <v>4747</v>
      </c>
      <c r="J1795" s="89"/>
      <c r="K1795" s="89"/>
      <c r="L1795" s="89"/>
      <c r="M1795" s="89"/>
      <c r="N1795" s="286">
        <v>0</v>
      </c>
      <c r="O1795" s="286">
        <v>5134</v>
      </c>
      <c r="P1795" s="89" t="s">
        <v>674</v>
      </c>
    </row>
    <row r="1796" spans="1:16" ht="63.75">
      <c r="A1796" s="283">
        <v>512</v>
      </c>
      <c r="B1796" s="89"/>
      <c r="C1796" s="284" t="s">
        <v>800</v>
      </c>
      <c r="D1796" s="84">
        <v>43496</v>
      </c>
      <c r="E1796" s="85" t="s">
        <v>3160</v>
      </c>
      <c r="F1796" s="85" t="s">
        <v>6</v>
      </c>
      <c r="G1796" s="85">
        <v>1077357</v>
      </c>
      <c r="H1796" s="89"/>
      <c r="I1796" s="285" t="s">
        <v>4748</v>
      </c>
      <c r="J1796" s="89"/>
      <c r="K1796" s="89"/>
      <c r="L1796" s="89"/>
      <c r="M1796" s="89"/>
      <c r="N1796" s="286">
        <v>0</v>
      </c>
      <c r="O1796" s="286">
        <v>588</v>
      </c>
      <c r="P1796" s="89" t="s">
        <v>674</v>
      </c>
    </row>
    <row r="1797" spans="1:16" ht="63.75">
      <c r="A1797" s="283">
        <v>35</v>
      </c>
      <c r="B1797" s="89"/>
      <c r="C1797" s="284" t="s">
        <v>48</v>
      </c>
      <c r="D1797" s="84">
        <v>43496</v>
      </c>
      <c r="E1797" s="85" t="s">
        <v>3161</v>
      </c>
      <c r="F1797" s="85" t="s">
        <v>6</v>
      </c>
      <c r="G1797" s="85">
        <v>1077358</v>
      </c>
      <c r="H1797" s="89"/>
      <c r="I1797" s="285" t="s">
        <v>4749</v>
      </c>
      <c r="J1797" s="89"/>
      <c r="K1797" s="89"/>
      <c r="L1797" s="89"/>
      <c r="M1797" s="89"/>
      <c r="N1797" s="286">
        <v>0</v>
      </c>
      <c r="O1797" s="286">
        <v>3876</v>
      </c>
      <c r="P1797" s="89" t="s">
        <v>674</v>
      </c>
    </row>
    <row r="1798" spans="1:16" ht="63.75">
      <c r="A1798" s="283">
        <v>862</v>
      </c>
      <c r="B1798" s="89"/>
      <c r="C1798" s="284" t="s">
        <v>201</v>
      </c>
      <c r="D1798" s="84">
        <v>43496</v>
      </c>
      <c r="E1798" s="85" t="s">
        <v>3162</v>
      </c>
      <c r="F1798" s="85" t="s">
        <v>675</v>
      </c>
      <c r="G1798" s="85">
        <v>182986</v>
      </c>
      <c r="H1798" s="89"/>
      <c r="I1798" s="285" t="s">
        <v>4750</v>
      </c>
      <c r="J1798" s="89"/>
      <c r="K1798" s="89"/>
      <c r="L1798" s="89"/>
      <c r="M1798" s="89"/>
      <c r="N1798" s="286">
        <v>0</v>
      </c>
      <c r="O1798" s="286">
        <v>13342.32</v>
      </c>
      <c r="P1798" s="89" t="s">
        <v>674</v>
      </c>
    </row>
    <row r="1799" spans="1:16" ht="63.75">
      <c r="A1799" s="283">
        <v>862</v>
      </c>
      <c r="B1799" s="89"/>
      <c r="C1799" s="284" t="s">
        <v>201</v>
      </c>
      <c r="D1799" s="84">
        <v>43496</v>
      </c>
      <c r="E1799" s="85" t="s">
        <v>3162</v>
      </c>
      <c r="F1799" s="85" t="s">
        <v>675</v>
      </c>
      <c r="G1799" s="85">
        <v>182991</v>
      </c>
      <c r="H1799" s="89"/>
      <c r="I1799" s="285" t="s">
        <v>4751</v>
      </c>
      <c r="J1799" s="89"/>
      <c r="K1799" s="89"/>
      <c r="L1799" s="89"/>
      <c r="M1799" s="89"/>
      <c r="N1799" s="286">
        <v>0</v>
      </c>
      <c r="O1799" s="286">
        <v>19428.18</v>
      </c>
      <c r="P1799" s="89" t="s">
        <v>674</v>
      </c>
    </row>
    <row r="1800" spans="1:16" ht="63.75">
      <c r="A1800" s="283">
        <v>862</v>
      </c>
      <c r="B1800" s="89"/>
      <c r="C1800" s="284" t="s">
        <v>201</v>
      </c>
      <c r="D1800" s="84">
        <v>43496</v>
      </c>
      <c r="E1800" s="85" t="s">
        <v>3162</v>
      </c>
      <c r="F1800" s="85" t="s">
        <v>675</v>
      </c>
      <c r="G1800" s="85">
        <v>182989</v>
      </c>
      <c r="H1800" s="89"/>
      <c r="I1800" s="285" t="s">
        <v>4752</v>
      </c>
      <c r="J1800" s="89"/>
      <c r="K1800" s="89"/>
      <c r="L1800" s="89"/>
      <c r="M1800" s="89"/>
      <c r="N1800" s="286">
        <v>0</v>
      </c>
      <c r="O1800" s="286">
        <v>579.04999999999995</v>
      </c>
      <c r="P1800" s="89" t="s">
        <v>674</v>
      </c>
    </row>
    <row r="1801" spans="1:16" ht="63.75">
      <c r="A1801" s="283">
        <v>862</v>
      </c>
      <c r="B1801" s="89"/>
      <c r="C1801" s="284" t="s">
        <v>201</v>
      </c>
      <c r="D1801" s="84">
        <v>43496</v>
      </c>
      <c r="E1801" s="85" t="s">
        <v>3162</v>
      </c>
      <c r="F1801" s="85" t="s">
        <v>675</v>
      </c>
      <c r="G1801" s="85">
        <v>183063</v>
      </c>
      <c r="H1801" s="89"/>
      <c r="I1801" s="285" t="s">
        <v>4753</v>
      </c>
      <c r="J1801" s="89"/>
      <c r="K1801" s="89"/>
      <c r="L1801" s="89"/>
      <c r="M1801" s="89"/>
      <c r="N1801" s="286">
        <v>0</v>
      </c>
      <c r="O1801" s="286">
        <v>2818.36</v>
      </c>
      <c r="P1801" s="89" t="s">
        <v>674</v>
      </c>
    </row>
    <row r="1802" spans="1:16" ht="63.75">
      <c r="A1802" s="283">
        <v>862</v>
      </c>
      <c r="B1802" s="89"/>
      <c r="C1802" s="284" t="s">
        <v>201</v>
      </c>
      <c r="D1802" s="84">
        <v>43496</v>
      </c>
      <c r="E1802" s="85" t="s">
        <v>3162</v>
      </c>
      <c r="F1802" s="85" t="s">
        <v>675</v>
      </c>
      <c r="G1802" s="85">
        <v>183003</v>
      </c>
      <c r="H1802" s="89"/>
      <c r="I1802" s="285" t="s">
        <v>4754</v>
      </c>
      <c r="J1802" s="89"/>
      <c r="K1802" s="89"/>
      <c r="L1802" s="89"/>
      <c r="M1802" s="89"/>
      <c r="N1802" s="286">
        <v>0</v>
      </c>
      <c r="O1802" s="286">
        <v>25679.56</v>
      </c>
      <c r="P1802" s="89" t="s">
        <v>674</v>
      </c>
    </row>
    <row r="1803" spans="1:16" ht="63.75">
      <c r="A1803" s="283">
        <v>862</v>
      </c>
      <c r="B1803" s="89"/>
      <c r="C1803" s="284" t="s">
        <v>201</v>
      </c>
      <c r="D1803" s="84">
        <v>43496</v>
      </c>
      <c r="E1803" s="85" t="s">
        <v>3162</v>
      </c>
      <c r="F1803" s="85" t="s">
        <v>675</v>
      </c>
      <c r="G1803" s="85">
        <v>183061</v>
      </c>
      <c r="H1803" s="89"/>
      <c r="I1803" s="285" t="s">
        <v>4755</v>
      </c>
      <c r="J1803" s="89"/>
      <c r="K1803" s="89"/>
      <c r="L1803" s="89"/>
      <c r="M1803" s="89"/>
      <c r="N1803" s="286">
        <v>0</v>
      </c>
      <c r="O1803" s="286">
        <v>2073.86</v>
      </c>
      <c r="P1803" s="89" t="s">
        <v>674</v>
      </c>
    </row>
    <row r="1804" spans="1:16" ht="63.75">
      <c r="A1804" s="283">
        <v>862</v>
      </c>
      <c r="B1804" s="89"/>
      <c r="C1804" s="284" t="s">
        <v>201</v>
      </c>
      <c r="D1804" s="84">
        <v>43496</v>
      </c>
      <c r="E1804" s="85" t="s">
        <v>3162</v>
      </c>
      <c r="F1804" s="85" t="s">
        <v>675</v>
      </c>
      <c r="G1804" s="85">
        <v>182993</v>
      </c>
      <c r="H1804" s="89"/>
      <c r="I1804" s="285" t="s">
        <v>4756</v>
      </c>
      <c r="J1804" s="89"/>
      <c r="K1804" s="89"/>
      <c r="L1804" s="89"/>
      <c r="M1804" s="89"/>
      <c r="N1804" s="286">
        <v>0</v>
      </c>
      <c r="O1804" s="286">
        <v>2364.48</v>
      </c>
      <c r="P1804" s="89" t="s">
        <v>674</v>
      </c>
    </row>
    <row r="1805" spans="1:16" ht="63.75">
      <c r="A1805" s="283">
        <v>862</v>
      </c>
      <c r="B1805" s="89"/>
      <c r="C1805" s="284" t="s">
        <v>201</v>
      </c>
      <c r="D1805" s="84">
        <v>43496</v>
      </c>
      <c r="E1805" s="85" t="s">
        <v>3162</v>
      </c>
      <c r="F1805" s="85" t="s">
        <v>675</v>
      </c>
      <c r="G1805" s="85">
        <v>183059</v>
      </c>
      <c r="H1805" s="89"/>
      <c r="I1805" s="285" t="s">
        <v>4757</v>
      </c>
      <c r="J1805" s="89"/>
      <c r="K1805" s="89"/>
      <c r="L1805" s="89"/>
      <c r="M1805" s="89"/>
      <c r="N1805" s="286">
        <v>0</v>
      </c>
      <c r="O1805" s="286">
        <v>949.77</v>
      </c>
      <c r="P1805" s="89" t="s">
        <v>674</v>
      </c>
    </row>
    <row r="1806" spans="1:16" ht="63.75">
      <c r="A1806" s="283">
        <v>862</v>
      </c>
      <c r="B1806" s="89"/>
      <c r="C1806" s="284" t="s">
        <v>201</v>
      </c>
      <c r="D1806" s="84">
        <v>43496</v>
      </c>
      <c r="E1806" s="85" t="s">
        <v>3162</v>
      </c>
      <c r="F1806" s="85" t="s">
        <v>675</v>
      </c>
      <c r="G1806" s="85">
        <v>183011</v>
      </c>
      <c r="H1806" s="89"/>
      <c r="I1806" s="285" t="s">
        <v>4758</v>
      </c>
      <c r="J1806" s="89"/>
      <c r="K1806" s="89"/>
      <c r="L1806" s="89"/>
      <c r="M1806" s="89"/>
      <c r="N1806" s="286">
        <v>0</v>
      </c>
      <c r="O1806" s="286">
        <v>648.55999999999995</v>
      </c>
      <c r="P1806" s="89" t="s">
        <v>674</v>
      </c>
    </row>
    <row r="1807" spans="1:16" ht="63.75">
      <c r="A1807" s="283">
        <v>862</v>
      </c>
      <c r="B1807" s="89"/>
      <c r="C1807" s="284" t="s">
        <v>201</v>
      </c>
      <c r="D1807" s="84">
        <v>43496</v>
      </c>
      <c r="E1807" s="85" t="s">
        <v>3162</v>
      </c>
      <c r="F1807" s="85" t="s">
        <v>675</v>
      </c>
      <c r="G1807" s="85">
        <v>183057</v>
      </c>
      <c r="H1807" s="89"/>
      <c r="I1807" s="285" t="s">
        <v>4759</v>
      </c>
      <c r="J1807" s="89"/>
      <c r="K1807" s="89"/>
      <c r="L1807" s="89"/>
      <c r="M1807" s="89"/>
      <c r="N1807" s="286">
        <v>0</v>
      </c>
      <c r="O1807" s="286">
        <v>4362.8500000000004</v>
      </c>
      <c r="P1807" s="89" t="s">
        <v>674</v>
      </c>
    </row>
    <row r="1808" spans="1:16" ht="63.75">
      <c r="A1808" s="283">
        <v>862</v>
      </c>
      <c r="B1808" s="89"/>
      <c r="C1808" s="284" t="s">
        <v>201</v>
      </c>
      <c r="D1808" s="84">
        <v>43496</v>
      </c>
      <c r="E1808" s="85" t="s">
        <v>3162</v>
      </c>
      <c r="F1808" s="85" t="s">
        <v>675</v>
      </c>
      <c r="G1808" s="85">
        <v>183014</v>
      </c>
      <c r="H1808" s="89"/>
      <c r="I1808" s="285" t="s">
        <v>4760</v>
      </c>
      <c r="J1808" s="89"/>
      <c r="K1808" s="89"/>
      <c r="L1808" s="89"/>
      <c r="M1808" s="89"/>
      <c r="N1808" s="286">
        <v>0</v>
      </c>
      <c r="O1808" s="286">
        <v>348.11</v>
      </c>
      <c r="P1808" s="89" t="s">
        <v>674</v>
      </c>
    </row>
    <row r="1809" spans="1:16" ht="63.75">
      <c r="A1809" s="283">
        <v>862</v>
      </c>
      <c r="B1809" s="89"/>
      <c r="C1809" s="284" t="s">
        <v>201</v>
      </c>
      <c r="D1809" s="84">
        <v>43496</v>
      </c>
      <c r="E1809" s="85" t="s">
        <v>3162</v>
      </c>
      <c r="F1809" s="85" t="s">
        <v>675</v>
      </c>
      <c r="G1809" s="85">
        <v>183027</v>
      </c>
      <c r="H1809" s="89"/>
      <c r="I1809" s="285" t="s">
        <v>4761</v>
      </c>
      <c r="J1809" s="89"/>
      <c r="K1809" s="89"/>
      <c r="L1809" s="89"/>
      <c r="M1809" s="89"/>
      <c r="N1809" s="286">
        <v>0</v>
      </c>
      <c r="O1809" s="286">
        <v>3018.61</v>
      </c>
      <c r="P1809" s="89" t="s">
        <v>674</v>
      </c>
    </row>
    <row r="1810" spans="1:16" ht="63.75">
      <c r="A1810" s="283">
        <v>862</v>
      </c>
      <c r="B1810" s="89"/>
      <c r="C1810" s="284" t="s">
        <v>201</v>
      </c>
      <c r="D1810" s="84">
        <v>43496</v>
      </c>
      <c r="E1810" s="85" t="s">
        <v>3162</v>
      </c>
      <c r="F1810" s="85" t="s">
        <v>675</v>
      </c>
      <c r="G1810" s="85">
        <v>183055</v>
      </c>
      <c r="H1810" s="89"/>
      <c r="I1810" s="285" t="s">
        <v>4762</v>
      </c>
      <c r="J1810" s="89"/>
      <c r="K1810" s="89"/>
      <c r="L1810" s="89"/>
      <c r="M1810" s="89"/>
      <c r="N1810" s="286">
        <v>0</v>
      </c>
      <c r="O1810" s="286">
        <v>7723.04</v>
      </c>
      <c r="P1810" s="89" t="s">
        <v>674</v>
      </c>
    </row>
    <row r="1811" spans="1:16" ht="63.75">
      <c r="A1811" s="283">
        <v>862</v>
      </c>
      <c r="B1811" s="89"/>
      <c r="C1811" s="284" t="s">
        <v>201</v>
      </c>
      <c r="D1811" s="84">
        <v>43496</v>
      </c>
      <c r="E1811" s="85" t="s">
        <v>3162</v>
      </c>
      <c r="F1811" s="85" t="s">
        <v>675</v>
      </c>
      <c r="G1811" s="85">
        <v>183051</v>
      </c>
      <c r="H1811" s="89"/>
      <c r="I1811" s="285" t="s">
        <v>4763</v>
      </c>
      <c r="J1811" s="89"/>
      <c r="K1811" s="89"/>
      <c r="L1811" s="89"/>
      <c r="M1811" s="89"/>
      <c r="N1811" s="286">
        <v>0</v>
      </c>
      <c r="O1811" s="286">
        <v>3633.49</v>
      </c>
      <c r="P1811" s="89" t="s">
        <v>674</v>
      </c>
    </row>
    <row r="1812" spans="1:16" ht="63.75">
      <c r="A1812" s="283">
        <v>862</v>
      </c>
      <c r="B1812" s="89"/>
      <c r="C1812" s="284" t="s">
        <v>201</v>
      </c>
      <c r="D1812" s="84">
        <v>43496</v>
      </c>
      <c r="E1812" s="85" t="s">
        <v>3162</v>
      </c>
      <c r="F1812" s="85" t="s">
        <v>675</v>
      </c>
      <c r="G1812" s="85">
        <v>183025</v>
      </c>
      <c r="H1812" s="89"/>
      <c r="I1812" s="285" t="s">
        <v>4764</v>
      </c>
      <c r="J1812" s="89"/>
      <c r="K1812" s="89"/>
      <c r="L1812" s="89"/>
      <c r="M1812" s="89"/>
      <c r="N1812" s="286">
        <v>0</v>
      </c>
      <c r="O1812" s="286">
        <v>1129.83</v>
      </c>
      <c r="P1812" s="89" t="s">
        <v>674</v>
      </c>
    </row>
    <row r="1813" spans="1:16" ht="63.75">
      <c r="A1813" s="283">
        <v>862</v>
      </c>
      <c r="B1813" s="89"/>
      <c r="C1813" s="284" t="s">
        <v>201</v>
      </c>
      <c r="D1813" s="84">
        <v>43496</v>
      </c>
      <c r="E1813" s="85" t="s">
        <v>3162</v>
      </c>
      <c r="F1813" s="85" t="s">
        <v>675</v>
      </c>
      <c r="G1813" s="85">
        <v>183049</v>
      </c>
      <c r="H1813" s="89"/>
      <c r="I1813" s="285" t="s">
        <v>4765</v>
      </c>
      <c r="J1813" s="89"/>
      <c r="K1813" s="89"/>
      <c r="L1813" s="89"/>
      <c r="M1813" s="89"/>
      <c r="N1813" s="286">
        <v>0</v>
      </c>
      <c r="O1813" s="286">
        <v>517.59</v>
      </c>
      <c r="P1813" s="89" t="s">
        <v>674</v>
      </c>
    </row>
    <row r="1814" spans="1:16" ht="63.75">
      <c r="A1814" s="283">
        <v>862</v>
      </c>
      <c r="B1814" s="89"/>
      <c r="C1814" s="284" t="s">
        <v>201</v>
      </c>
      <c r="D1814" s="84">
        <v>43496</v>
      </c>
      <c r="E1814" s="85" t="s">
        <v>3162</v>
      </c>
      <c r="F1814" s="85" t="s">
        <v>675</v>
      </c>
      <c r="G1814" s="85">
        <v>183005</v>
      </c>
      <c r="H1814" s="89"/>
      <c r="I1814" s="285" t="s">
        <v>4766</v>
      </c>
      <c r="J1814" s="89"/>
      <c r="K1814" s="89"/>
      <c r="L1814" s="89"/>
      <c r="M1814" s="89"/>
      <c r="N1814" s="286">
        <v>0</v>
      </c>
      <c r="O1814" s="286">
        <v>2195.2199999999998</v>
      </c>
      <c r="P1814" s="89" t="s">
        <v>674</v>
      </c>
    </row>
    <row r="1815" spans="1:16" ht="63.75">
      <c r="A1815" s="283">
        <v>862</v>
      </c>
      <c r="B1815" s="89"/>
      <c r="C1815" s="284" t="s">
        <v>201</v>
      </c>
      <c r="D1815" s="84">
        <v>43496</v>
      </c>
      <c r="E1815" s="85" t="s">
        <v>3162</v>
      </c>
      <c r="F1815" s="85" t="s">
        <v>675</v>
      </c>
      <c r="G1815" s="85">
        <v>183047</v>
      </c>
      <c r="H1815" s="89"/>
      <c r="I1815" s="285" t="s">
        <v>4767</v>
      </c>
      <c r="J1815" s="89"/>
      <c r="K1815" s="89"/>
      <c r="L1815" s="89"/>
      <c r="M1815" s="89"/>
      <c r="N1815" s="286">
        <v>0</v>
      </c>
      <c r="O1815" s="286">
        <v>2407.61</v>
      </c>
      <c r="P1815" s="89" t="s">
        <v>674</v>
      </c>
    </row>
    <row r="1816" spans="1:16" ht="63.75">
      <c r="A1816" s="283">
        <v>862</v>
      </c>
      <c r="B1816" s="89"/>
      <c r="C1816" s="284" t="s">
        <v>201</v>
      </c>
      <c r="D1816" s="84">
        <v>43496</v>
      </c>
      <c r="E1816" s="85" t="s">
        <v>3162</v>
      </c>
      <c r="F1816" s="85" t="s">
        <v>675</v>
      </c>
      <c r="G1816" s="85">
        <v>183016</v>
      </c>
      <c r="H1816" s="89"/>
      <c r="I1816" s="285" t="s">
        <v>4768</v>
      </c>
      <c r="J1816" s="89"/>
      <c r="K1816" s="89"/>
      <c r="L1816" s="89"/>
      <c r="M1816" s="89"/>
      <c r="N1816" s="286">
        <v>0</v>
      </c>
      <c r="O1816" s="286">
        <v>175.24</v>
      </c>
      <c r="P1816" s="89" t="s">
        <v>674</v>
      </c>
    </row>
    <row r="1817" spans="1:16" ht="63.75">
      <c r="A1817" s="283">
        <v>862</v>
      </c>
      <c r="B1817" s="89"/>
      <c r="C1817" s="284" t="s">
        <v>201</v>
      </c>
      <c r="D1817" s="84">
        <v>43496</v>
      </c>
      <c r="E1817" s="85" t="s">
        <v>3162</v>
      </c>
      <c r="F1817" s="85" t="s">
        <v>675</v>
      </c>
      <c r="G1817" s="85">
        <v>183044</v>
      </c>
      <c r="H1817" s="89"/>
      <c r="I1817" s="285" t="s">
        <v>4769</v>
      </c>
      <c r="J1817" s="89"/>
      <c r="K1817" s="89"/>
      <c r="L1817" s="89"/>
      <c r="M1817" s="89"/>
      <c r="N1817" s="286">
        <v>0</v>
      </c>
      <c r="O1817" s="286">
        <v>3720.72</v>
      </c>
      <c r="P1817" s="89" t="s">
        <v>674</v>
      </c>
    </row>
    <row r="1818" spans="1:16" ht="63.75">
      <c r="A1818" s="283">
        <v>862</v>
      </c>
      <c r="B1818" s="89"/>
      <c r="C1818" s="284" t="s">
        <v>201</v>
      </c>
      <c r="D1818" s="84">
        <v>43496</v>
      </c>
      <c r="E1818" s="85" t="s">
        <v>3162</v>
      </c>
      <c r="F1818" s="85" t="s">
        <v>675</v>
      </c>
      <c r="G1818" s="85">
        <v>182997</v>
      </c>
      <c r="H1818" s="89"/>
      <c r="I1818" s="285" t="s">
        <v>4770</v>
      </c>
      <c r="J1818" s="89"/>
      <c r="K1818" s="89"/>
      <c r="L1818" s="89"/>
      <c r="M1818" s="89"/>
      <c r="N1818" s="286">
        <v>0</v>
      </c>
      <c r="O1818" s="286">
        <v>2499.62</v>
      </c>
      <c r="P1818" s="89" t="s">
        <v>674</v>
      </c>
    </row>
    <row r="1819" spans="1:16" ht="63.75">
      <c r="A1819" s="283">
        <v>862</v>
      </c>
      <c r="B1819" s="89"/>
      <c r="C1819" s="284" t="s">
        <v>201</v>
      </c>
      <c r="D1819" s="84">
        <v>43496</v>
      </c>
      <c r="E1819" s="85" t="s">
        <v>3162</v>
      </c>
      <c r="F1819" s="85" t="s">
        <v>675</v>
      </c>
      <c r="G1819" s="85">
        <v>183040</v>
      </c>
      <c r="H1819" s="89"/>
      <c r="I1819" s="285" t="s">
        <v>4771</v>
      </c>
      <c r="J1819" s="89"/>
      <c r="K1819" s="89"/>
      <c r="L1819" s="89"/>
      <c r="M1819" s="89"/>
      <c r="N1819" s="286">
        <v>0</v>
      </c>
      <c r="O1819" s="286">
        <v>9442.4500000000007</v>
      </c>
      <c r="P1819" s="89" t="s">
        <v>674</v>
      </c>
    </row>
    <row r="1820" spans="1:16" ht="63.75">
      <c r="A1820" s="283">
        <v>862</v>
      </c>
      <c r="B1820" s="89"/>
      <c r="C1820" s="284" t="s">
        <v>201</v>
      </c>
      <c r="D1820" s="84">
        <v>43496</v>
      </c>
      <c r="E1820" s="85" t="s">
        <v>3162</v>
      </c>
      <c r="F1820" s="85" t="s">
        <v>675</v>
      </c>
      <c r="G1820" s="85">
        <v>183023</v>
      </c>
      <c r="H1820" s="89"/>
      <c r="I1820" s="285" t="s">
        <v>4772</v>
      </c>
      <c r="J1820" s="89"/>
      <c r="K1820" s="89"/>
      <c r="L1820" s="89"/>
      <c r="M1820" s="89"/>
      <c r="N1820" s="286">
        <v>0</v>
      </c>
      <c r="O1820" s="286">
        <v>7082.94</v>
      </c>
      <c r="P1820" s="89" t="s">
        <v>674</v>
      </c>
    </row>
    <row r="1821" spans="1:16" ht="63.75">
      <c r="A1821" s="283">
        <v>862</v>
      </c>
      <c r="B1821" s="89"/>
      <c r="C1821" s="284" t="s">
        <v>201</v>
      </c>
      <c r="D1821" s="84">
        <v>43496</v>
      </c>
      <c r="E1821" s="85" t="s">
        <v>3162</v>
      </c>
      <c r="F1821" s="85" t="s">
        <v>675</v>
      </c>
      <c r="G1821" s="85">
        <v>183038</v>
      </c>
      <c r="H1821" s="89"/>
      <c r="I1821" s="285" t="s">
        <v>4773</v>
      </c>
      <c r="J1821" s="89"/>
      <c r="K1821" s="89"/>
      <c r="L1821" s="89"/>
      <c r="M1821" s="89"/>
      <c r="N1821" s="286">
        <v>0</v>
      </c>
      <c r="O1821" s="286">
        <v>1375.81</v>
      </c>
      <c r="P1821" s="89" t="s">
        <v>674</v>
      </c>
    </row>
    <row r="1822" spans="1:16" ht="63.75">
      <c r="A1822" s="283">
        <v>862</v>
      </c>
      <c r="B1822" s="89"/>
      <c r="C1822" s="284" t="s">
        <v>201</v>
      </c>
      <c r="D1822" s="84">
        <v>43496</v>
      </c>
      <c r="E1822" s="85" t="s">
        <v>3162</v>
      </c>
      <c r="F1822" s="85" t="s">
        <v>675</v>
      </c>
      <c r="G1822" s="85">
        <v>182999</v>
      </c>
      <c r="H1822" s="89"/>
      <c r="I1822" s="285" t="s">
        <v>4774</v>
      </c>
      <c r="J1822" s="89"/>
      <c r="K1822" s="89"/>
      <c r="L1822" s="89"/>
      <c r="M1822" s="89"/>
      <c r="N1822" s="286">
        <v>0</v>
      </c>
      <c r="O1822" s="286">
        <v>709.47</v>
      </c>
      <c r="P1822" s="89" t="s">
        <v>674</v>
      </c>
    </row>
    <row r="1823" spans="1:16" ht="63.75">
      <c r="A1823" s="283">
        <v>862</v>
      </c>
      <c r="B1823" s="89"/>
      <c r="C1823" s="284" t="s">
        <v>201</v>
      </c>
      <c r="D1823" s="84">
        <v>43496</v>
      </c>
      <c r="E1823" s="85" t="s">
        <v>3162</v>
      </c>
      <c r="F1823" s="85" t="s">
        <v>675</v>
      </c>
      <c r="G1823" s="85">
        <v>183036</v>
      </c>
      <c r="H1823" s="89"/>
      <c r="I1823" s="285" t="s">
        <v>4775</v>
      </c>
      <c r="J1823" s="89"/>
      <c r="K1823" s="89"/>
      <c r="L1823" s="89"/>
      <c r="M1823" s="89"/>
      <c r="N1823" s="286">
        <v>0</v>
      </c>
      <c r="O1823" s="286">
        <v>4892.55</v>
      </c>
      <c r="P1823" s="89" t="s">
        <v>674</v>
      </c>
    </row>
    <row r="1824" spans="1:16" ht="63.75">
      <c r="A1824" s="283">
        <v>862</v>
      </c>
      <c r="B1824" s="89"/>
      <c r="C1824" s="284" t="s">
        <v>201</v>
      </c>
      <c r="D1824" s="84">
        <v>43496</v>
      </c>
      <c r="E1824" s="85" t="s">
        <v>3162</v>
      </c>
      <c r="F1824" s="85" t="s">
        <v>675</v>
      </c>
      <c r="G1824" s="85">
        <v>183019</v>
      </c>
      <c r="H1824" s="89"/>
      <c r="I1824" s="285" t="s">
        <v>4776</v>
      </c>
      <c r="J1824" s="89"/>
      <c r="K1824" s="89"/>
      <c r="L1824" s="89"/>
      <c r="M1824" s="89"/>
      <c r="N1824" s="286">
        <v>0</v>
      </c>
      <c r="O1824" s="286">
        <v>951.41</v>
      </c>
      <c r="P1824" s="89" t="s">
        <v>674</v>
      </c>
    </row>
    <row r="1825" spans="1:16" ht="63.75">
      <c r="A1825" s="283">
        <v>862</v>
      </c>
      <c r="B1825" s="89"/>
      <c r="C1825" s="284" t="s">
        <v>201</v>
      </c>
      <c r="D1825" s="84">
        <v>43496</v>
      </c>
      <c r="E1825" s="85" t="s">
        <v>3162</v>
      </c>
      <c r="F1825" s="85" t="s">
        <v>675</v>
      </c>
      <c r="G1825" s="85">
        <v>183029</v>
      </c>
      <c r="H1825" s="89"/>
      <c r="I1825" s="285" t="s">
        <v>4777</v>
      </c>
      <c r="J1825" s="89"/>
      <c r="K1825" s="89"/>
      <c r="L1825" s="89"/>
      <c r="M1825" s="89"/>
      <c r="N1825" s="286">
        <v>0</v>
      </c>
      <c r="O1825" s="286">
        <v>5567.7</v>
      </c>
      <c r="P1825" s="89" t="s">
        <v>674</v>
      </c>
    </row>
    <row r="1826" spans="1:16" ht="63.75">
      <c r="A1826" s="283">
        <v>862</v>
      </c>
      <c r="B1826" s="89"/>
      <c r="C1826" s="284" t="s">
        <v>201</v>
      </c>
      <c r="D1826" s="84">
        <v>43496</v>
      </c>
      <c r="E1826" s="85" t="s">
        <v>3162</v>
      </c>
      <c r="F1826" s="85" t="s">
        <v>675</v>
      </c>
      <c r="G1826" s="85">
        <v>183001</v>
      </c>
      <c r="H1826" s="89"/>
      <c r="I1826" s="285" t="s">
        <v>4778</v>
      </c>
      <c r="J1826" s="89"/>
      <c r="K1826" s="89"/>
      <c r="L1826" s="89"/>
      <c r="M1826" s="89"/>
      <c r="N1826" s="286">
        <v>0</v>
      </c>
      <c r="O1826" s="286">
        <v>16363.05</v>
      </c>
      <c r="P1826" s="89" t="s">
        <v>674</v>
      </c>
    </row>
    <row r="1827" spans="1:16" ht="63.75">
      <c r="A1827" s="283">
        <v>862</v>
      </c>
      <c r="B1827" s="89"/>
      <c r="C1827" s="284" t="s">
        <v>201</v>
      </c>
      <c r="D1827" s="84">
        <v>43496</v>
      </c>
      <c r="E1827" s="85" t="s">
        <v>3162</v>
      </c>
      <c r="F1827" s="85" t="s">
        <v>675</v>
      </c>
      <c r="G1827" s="85">
        <v>183021</v>
      </c>
      <c r="H1827" s="89"/>
      <c r="I1827" s="285" t="s">
        <v>4779</v>
      </c>
      <c r="J1827" s="89"/>
      <c r="K1827" s="89"/>
      <c r="L1827" s="89"/>
      <c r="M1827" s="89"/>
      <c r="N1827" s="286">
        <v>0</v>
      </c>
      <c r="O1827" s="286">
        <v>1950.99</v>
      </c>
      <c r="P1827" s="89" t="s">
        <v>674</v>
      </c>
    </row>
    <row r="1828" spans="1:16" ht="63.75">
      <c r="A1828" s="283">
        <v>862</v>
      </c>
      <c r="B1828" s="89"/>
      <c r="C1828" s="284" t="s">
        <v>201</v>
      </c>
      <c r="D1828" s="84">
        <v>43496</v>
      </c>
      <c r="E1828" s="85" t="s">
        <v>3162</v>
      </c>
      <c r="F1828" s="85" t="s">
        <v>675</v>
      </c>
      <c r="G1828" s="85">
        <v>183130</v>
      </c>
      <c r="H1828" s="89"/>
      <c r="I1828" s="285" t="s">
        <v>4780</v>
      </c>
      <c r="J1828" s="89"/>
      <c r="K1828" s="89"/>
      <c r="L1828" s="89"/>
      <c r="M1828" s="89"/>
      <c r="N1828" s="286">
        <v>0</v>
      </c>
      <c r="O1828" s="286">
        <v>394.1</v>
      </c>
      <c r="P1828" s="89" t="s">
        <v>674</v>
      </c>
    </row>
    <row r="1829" spans="1:16" ht="63.75">
      <c r="A1829" s="283">
        <v>862</v>
      </c>
      <c r="B1829" s="89"/>
      <c r="C1829" s="284" t="s">
        <v>201</v>
      </c>
      <c r="D1829" s="84">
        <v>43496</v>
      </c>
      <c r="E1829" s="85" t="s">
        <v>3162</v>
      </c>
      <c r="F1829" s="85" t="s">
        <v>675</v>
      </c>
      <c r="G1829" s="85">
        <v>183128</v>
      </c>
      <c r="H1829" s="89"/>
      <c r="I1829" s="285" t="s">
        <v>4781</v>
      </c>
      <c r="J1829" s="89"/>
      <c r="K1829" s="89"/>
      <c r="L1829" s="89"/>
      <c r="M1829" s="89"/>
      <c r="N1829" s="286">
        <v>0</v>
      </c>
      <c r="O1829" s="286">
        <v>1845.51</v>
      </c>
      <c r="P1829" s="89" t="s">
        <v>674</v>
      </c>
    </row>
    <row r="1830" spans="1:16" ht="63.75">
      <c r="A1830" s="283">
        <v>862</v>
      </c>
      <c r="B1830" s="89"/>
      <c r="C1830" s="284" t="s">
        <v>201</v>
      </c>
      <c r="D1830" s="84">
        <v>43496</v>
      </c>
      <c r="E1830" s="85" t="s">
        <v>3162</v>
      </c>
      <c r="F1830" s="85" t="s">
        <v>675</v>
      </c>
      <c r="G1830" s="85">
        <v>183134</v>
      </c>
      <c r="H1830" s="89"/>
      <c r="I1830" s="285" t="s">
        <v>4782</v>
      </c>
      <c r="J1830" s="89"/>
      <c r="K1830" s="89"/>
      <c r="L1830" s="89"/>
      <c r="M1830" s="89"/>
      <c r="N1830" s="286">
        <v>0</v>
      </c>
      <c r="O1830" s="286">
        <v>429.85</v>
      </c>
      <c r="P1830" s="89" t="s">
        <v>674</v>
      </c>
    </row>
    <row r="1831" spans="1:16" ht="63.75">
      <c r="A1831" s="283">
        <v>862</v>
      </c>
      <c r="B1831" s="89"/>
      <c r="C1831" s="284" t="s">
        <v>201</v>
      </c>
      <c r="D1831" s="84">
        <v>43496</v>
      </c>
      <c r="E1831" s="85" t="s">
        <v>3162</v>
      </c>
      <c r="F1831" s="85" t="s">
        <v>675</v>
      </c>
      <c r="G1831" s="85">
        <v>183070</v>
      </c>
      <c r="H1831" s="89"/>
      <c r="I1831" s="285" t="s">
        <v>4783</v>
      </c>
      <c r="J1831" s="89"/>
      <c r="K1831" s="89"/>
      <c r="L1831" s="89"/>
      <c r="M1831" s="89"/>
      <c r="N1831" s="286">
        <v>0</v>
      </c>
      <c r="O1831" s="286">
        <v>33415.279999999999</v>
      </c>
      <c r="P1831" s="89" t="s">
        <v>674</v>
      </c>
    </row>
    <row r="1832" spans="1:16" ht="63.75">
      <c r="A1832" s="283">
        <v>862</v>
      </c>
      <c r="B1832" s="89"/>
      <c r="C1832" s="284" t="s">
        <v>201</v>
      </c>
      <c r="D1832" s="84">
        <v>43496</v>
      </c>
      <c r="E1832" s="85" t="s">
        <v>3162</v>
      </c>
      <c r="F1832" s="85" t="s">
        <v>675</v>
      </c>
      <c r="G1832" s="85">
        <v>183136</v>
      </c>
      <c r="H1832" s="89"/>
      <c r="I1832" s="285" t="s">
        <v>4784</v>
      </c>
      <c r="J1832" s="89"/>
      <c r="K1832" s="89"/>
      <c r="L1832" s="89"/>
      <c r="M1832" s="89"/>
      <c r="N1832" s="286">
        <v>0</v>
      </c>
      <c r="O1832" s="286">
        <v>2342.8000000000002</v>
      </c>
      <c r="P1832" s="89" t="s">
        <v>674</v>
      </c>
    </row>
    <row r="1833" spans="1:16" ht="63.75">
      <c r="A1833" s="283">
        <v>862</v>
      </c>
      <c r="B1833" s="89"/>
      <c r="C1833" s="284" t="s">
        <v>201</v>
      </c>
      <c r="D1833" s="84">
        <v>43496</v>
      </c>
      <c r="E1833" s="85" t="s">
        <v>3162</v>
      </c>
      <c r="F1833" s="85" t="s">
        <v>675</v>
      </c>
      <c r="G1833" s="85">
        <v>183122</v>
      </c>
      <c r="H1833" s="89"/>
      <c r="I1833" s="285" t="s">
        <v>4785</v>
      </c>
      <c r="J1833" s="89"/>
      <c r="K1833" s="89"/>
      <c r="L1833" s="89"/>
      <c r="M1833" s="89"/>
      <c r="N1833" s="286">
        <v>0</v>
      </c>
      <c r="O1833" s="286">
        <v>1032.9100000000001</v>
      </c>
      <c r="P1833" s="89" t="s">
        <v>674</v>
      </c>
    </row>
    <row r="1834" spans="1:16" ht="63.75">
      <c r="A1834" s="283">
        <v>862</v>
      </c>
      <c r="B1834" s="89"/>
      <c r="C1834" s="284" t="s">
        <v>201</v>
      </c>
      <c r="D1834" s="84">
        <v>43496</v>
      </c>
      <c r="E1834" s="85" t="s">
        <v>3162</v>
      </c>
      <c r="F1834" s="85" t="s">
        <v>675</v>
      </c>
      <c r="G1834" s="85">
        <v>183138</v>
      </c>
      <c r="H1834" s="89"/>
      <c r="I1834" s="285" t="s">
        <v>4786</v>
      </c>
      <c r="J1834" s="89"/>
      <c r="K1834" s="89"/>
      <c r="L1834" s="89"/>
      <c r="M1834" s="89"/>
      <c r="N1834" s="286">
        <v>0</v>
      </c>
      <c r="O1834" s="286">
        <v>348.63</v>
      </c>
      <c r="P1834" s="89" t="s">
        <v>674</v>
      </c>
    </row>
    <row r="1835" spans="1:16" ht="63.75">
      <c r="A1835" s="283">
        <v>862</v>
      </c>
      <c r="B1835" s="89"/>
      <c r="C1835" s="284" t="s">
        <v>201</v>
      </c>
      <c r="D1835" s="84">
        <v>43496</v>
      </c>
      <c r="E1835" s="85" t="s">
        <v>3162</v>
      </c>
      <c r="F1835" s="85" t="s">
        <v>675</v>
      </c>
      <c r="G1835" s="85">
        <v>183075</v>
      </c>
      <c r="H1835" s="89"/>
      <c r="I1835" s="285" t="s">
        <v>4787</v>
      </c>
      <c r="J1835" s="89"/>
      <c r="K1835" s="89"/>
      <c r="L1835" s="89"/>
      <c r="M1835" s="89"/>
      <c r="N1835" s="286">
        <v>0</v>
      </c>
      <c r="O1835" s="286">
        <v>861.81</v>
      </c>
      <c r="P1835" s="89" t="s">
        <v>674</v>
      </c>
    </row>
    <row r="1836" spans="1:16" ht="63.75">
      <c r="A1836" s="283">
        <v>862</v>
      </c>
      <c r="B1836" s="89"/>
      <c r="C1836" s="284" t="s">
        <v>201</v>
      </c>
      <c r="D1836" s="84">
        <v>43496</v>
      </c>
      <c r="E1836" s="85" t="s">
        <v>3162</v>
      </c>
      <c r="F1836" s="85" t="s">
        <v>675</v>
      </c>
      <c r="G1836" s="85">
        <v>183066</v>
      </c>
      <c r="H1836" s="89"/>
      <c r="I1836" s="285" t="s">
        <v>4788</v>
      </c>
      <c r="J1836" s="89"/>
      <c r="K1836" s="89"/>
      <c r="L1836" s="89"/>
      <c r="M1836" s="89"/>
      <c r="N1836" s="286">
        <v>0</v>
      </c>
      <c r="O1836" s="286">
        <v>1262.42</v>
      </c>
      <c r="P1836" s="89" t="s">
        <v>674</v>
      </c>
    </row>
    <row r="1837" spans="1:16" ht="63.75">
      <c r="A1837" s="283">
        <v>862</v>
      </c>
      <c r="B1837" s="89"/>
      <c r="C1837" s="284" t="s">
        <v>201</v>
      </c>
      <c r="D1837" s="84">
        <v>43496</v>
      </c>
      <c r="E1837" s="85" t="s">
        <v>3162</v>
      </c>
      <c r="F1837" s="85" t="s">
        <v>675</v>
      </c>
      <c r="G1837" s="85">
        <v>183079</v>
      </c>
      <c r="H1837" s="89"/>
      <c r="I1837" s="285" t="s">
        <v>4789</v>
      </c>
      <c r="J1837" s="89"/>
      <c r="K1837" s="89"/>
      <c r="L1837" s="89"/>
      <c r="M1837" s="89"/>
      <c r="N1837" s="286">
        <v>0</v>
      </c>
      <c r="O1837" s="286">
        <v>3988.6</v>
      </c>
      <c r="P1837" s="89" t="s">
        <v>674</v>
      </c>
    </row>
    <row r="1838" spans="1:16" ht="63.75">
      <c r="A1838" s="283">
        <v>862</v>
      </c>
      <c r="B1838" s="89"/>
      <c r="C1838" s="284" t="s">
        <v>201</v>
      </c>
      <c r="D1838" s="84">
        <v>43496</v>
      </c>
      <c r="E1838" s="85" t="s">
        <v>3162</v>
      </c>
      <c r="F1838" s="85" t="s">
        <v>675</v>
      </c>
      <c r="G1838" s="85">
        <v>183083</v>
      </c>
      <c r="H1838" s="89"/>
      <c r="I1838" s="285" t="s">
        <v>4790</v>
      </c>
      <c r="J1838" s="89"/>
      <c r="K1838" s="89"/>
      <c r="L1838" s="89"/>
      <c r="M1838" s="89"/>
      <c r="N1838" s="286">
        <v>0</v>
      </c>
      <c r="O1838" s="286">
        <v>12499.89</v>
      </c>
      <c r="P1838" s="89" t="s">
        <v>674</v>
      </c>
    </row>
    <row r="1839" spans="1:16" ht="63.75">
      <c r="A1839" s="283">
        <v>862</v>
      </c>
      <c r="B1839" s="89"/>
      <c r="C1839" s="284" t="s">
        <v>201</v>
      </c>
      <c r="D1839" s="84">
        <v>43496</v>
      </c>
      <c r="E1839" s="85" t="s">
        <v>3162</v>
      </c>
      <c r="F1839" s="85" t="s">
        <v>675</v>
      </c>
      <c r="G1839" s="85">
        <v>183118</v>
      </c>
      <c r="H1839" s="89"/>
      <c r="I1839" s="285" t="s">
        <v>4791</v>
      </c>
      <c r="J1839" s="89"/>
      <c r="K1839" s="89"/>
      <c r="L1839" s="89"/>
      <c r="M1839" s="89"/>
      <c r="N1839" s="286">
        <v>0</v>
      </c>
      <c r="O1839" s="286">
        <v>919.82</v>
      </c>
      <c r="P1839" s="89" t="s">
        <v>674</v>
      </c>
    </row>
    <row r="1840" spans="1:16" ht="63.75">
      <c r="A1840" s="283">
        <v>862</v>
      </c>
      <c r="B1840" s="89"/>
      <c r="C1840" s="284" t="s">
        <v>201</v>
      </c>
      <c r="D1840" s="84">
        <v>43496</v>
      </c>
      <c r="E1840" s="85" t="s">
        <v>3162</v>
      </c>
      <c r="F1840" s="85" t="s">
        <v>675</v>
      </c>
      <c r="G1840" s="85">
        <v>183105</v>
      </c>
      <c r="H1840" s="89"/>
      <c r="I1840" s="285" t="s">
        <v>4792</v>
      </c>
      <c r="J1840" s="89"/>
      <c r="K1840" s="89"/>
      <c r="L1840" s="89"/>
      <c r="M1840" s="89"/>
      <c r="N1840" s="286">
        <v>0</v>
      </c>
      <c r="O1840" s="286">
        <v>650.49</v>
      </c>
      <c r="P1840" s="89" t="s">
        <v>674</v>
      </c>
    </row>
    <row r="1841" spans="1:16" ht="63.75">
      <c r="A1841" s="283">
        <v>862</v>
      </c>
      <c r="B1841" s="89"/>
      <c r="C1841" s="284" t="s">
        <v>201</v>
      </c>
      <c r="D1841" s="84">
        <v>43496</v>
      </c>
      <c r="E1841" s="85" t="s">
        <v>3162</v>
      </c>
      <c r="F1841" s="85" t="s">
        <v>675</v>
      </c>
      <c r="G1841" s="85">
        <v>183110</v>
      </c>
      <c r="H1841" s="89"/>
      <c r="I1841" s="285" t="s">
        <v>4793</v>
      </c>
      <c r="J1841" s="89"/>
      <c r="K1841" s="89"/>
      <c r="L1841" s="89"/>
      <c r="M1841" s="89"/>
      <c r="N1841" s="286">
        <v>0</v>
      </c>
      <c r="O1841" s="286">
        <v>393.94</v>
      </c>
      <c r="P1841" s="89" t="s">
        <v>674</v>
      </c>
    </row>
    <row r="1842" spans="1:16" ht="63.75">
      <c r="A1842" s="283">
        <v>862</v>
      </c>
      <c r="B1842" s="89"/>
      <c r="C1842" s="284" t="s">
        <v>201</v>
      </c>
      <c r="D1842" s="84">
        <v>43496</v>
      </c>
      <c r="E1842" s="85" t="s">
        <v>3162</v>
      </c>
      <c r="F1842" s="85" t="s">
        <v>675</v>
      </c>
      <c r="G1842" s="85">
        <v>183116</v>
      </c>
      <c r="H1842" s="89"/>
      <c r="I1842" s="285" t="s">
        <v>4794</v>
      </c>
      <c r="J1842" s="89"/>
      <c r="K1842" s="89"/>
      <c r="L1842" s="89"/>
      <c r="M1842" s="89"/>
      <c r="N1842" s="286">
        <v>0</v>
      </c>
      <c r="O1842" s="286">
        <v>6088.06</v>
      </c>
      <c r="P1842" s="89" t="s">
        <v>674</v>
      </c>
    </row>
    <row r="1843" spans="1:16" ht="63.75">
      <c r="A1843" s="283">
        <v>862</v>
      </c>
      <c r="B1843" s="89"/>
      <c r="C1843" s="284" t="s">
        <v>201</v>
      </c>
      <c r="D1843" s="84">
        <v>43496</v>
      </c>
      <c r="E1843" s="85" t="s">
        <v>3162</v>
      </c>
      <c r="F1843" s="85" t="s">
        <v>675</v>
      </c>
      <c r="G1843" s="85">
        <v>183081</v>
      </c>
      <c r="H1843" s="89"/>
      <c r="I1843" s="285" t="s">
        <v>4795</v>
      </c>
      <c r="J1843" s="89"/>
      <c r="K1843" s="89"/>
      <c r="L1843" s="89"/>
      <c r="M1843" s="89"/>
      <c r="N1843" s="286">
        <v>0</v>
      </c>
      <c r="O1843" s="286">
        <v>679.74</v>
      </c>
      <c r="P1843" s="89" t="s">
        <v>674</v>
      </c>
    </row>
    <row r="1844" spans="1:16" ht="63.75">
      <c r="A1844" s="283">
        <v>862</v>
      </c>
      <c r="B1844" s="89"/>
      <c r="C1844" s="284" t="s">
        <v>201</v>
      </c>
      <c r="D1844" s="84">
        <v>43496</v>
      </c>
      <c r="E1844" s="85" t="s">
        <v>3162</v>
      </c>
      <c r="F1844" s="85" t="s">
        <v>675</v>
      </c>
      <c r="G1844" s="85">
        <v>183085</v>
      </c>
      <c r="H1844" s="89"/>
      <c r="I1844" s="285" t="s">
        <v>4796</v>
      </c>
      <c r="J1844" s="89"/>
      <c r="K1844" s="89"/>
      <c r="L1844" s="89"/>
      <c r="M1844" s="89"/>
      <c r="N1844" s="286">
        <v>0</v>
      </c>
      <c r="O1844" s="286">
        <v>1274.47</v>
      </c>
      <c r="P1844" s="89" t="s">
        <v>674</v>
      </c>
    </row>
    <row r="1845" spans="1:16" ht="63.75">
      <c r="A1845" s="283">
        <v>862</v>
      </c>
      <c r="B1845" s="89"/>
      <c r="C1845" s="284" t="s">
        <v>201</v>
      </c>
      <c r="D1845" s="84">
        <v>43496</v>
      </c>
      <c r="E1845" s="85" t="s">
        <v>3162</v>
      </c>
      <c r="F1845" s="85" t="s">
        <v>675</v>
      </c>
      <c r="G1845" s="85">
        <v>183112</v>
      </c>
      <c r="H1845" s="89"/>
      <c r="I1845" s="285" t="s">
        <v>4797</v>
      </c>
      <c r="J1845" s="89"/>
      <c r="K1845" s="89"/>
      <c r="L1845" s="89"/>
      <c r="M1845" s="89"/>
      <c r="N1845" s="286">
        <v>0</v>
      </c>
      <c r="O1845" s="286">
        <v>718.49</v>
      </c>
      <c r="P1845" s="89" t="s">
        <v>674</v>
      </c>
    </row>
    <row r="1846" spans="1:16" ht="63.75">
      <c r="A1846" s="283">
        <v>862</v>
      </c>
      <c r="B1846" s="89"/>
      <c r="C1846" s="284" t="s">
        <v>201</v>
      </c>
      <c r="D1846" s="84">
        <v>43496</v>
      </c>
      <c r="E1846" s="85" t="s">
        <v>3162</v>
      </c>
      <c r="F1846" s="85" t="s">
        <v>675</v>
      </c>
      <c r="G1846" s="85">
        <v>183114</v>
      </c>
      <c r="H1846" s="89"/>
      <c r="I1846" s="285" t="s">
        <v>4798</v>
      </c>
      <c r="J1846" s="89"/>
      <c r="K1846" s="89"/>
      <c r="L1846" s="89"/>
      <c r="M1846" s="89"/>
      <c r="N1846" s="286">
        <v>0</v>
      </c>
      <c r="O1846" s="286">
        <v>519.71</v>
      </c>
      <c r="P1846" s="89" t="s">
        <v>674</v>
      </c>
    </row>
    <row r="1847" spans="1:16" ht="76.5">
      <c r="A1847" s="283" t="s">
        <v>561</v>
      </c>
      <c r="B1847" s="89"/>
      <c r="C1847" s="284" t="s">
        <v>771</v>
      </c>
      <c r="D1847" s="84">
        <v>43496</v>
      </c>
      <c r="E1847" s="85" t="s">
        <v>3163</v>
      </c>
      <c r="F1847" s="85" t="s">
        <v>675</v>
      </c>
      <c r="G1847" s="85">
        <v>183231</v>
      </c>
      <c r="H1847" s="89"/>
      <c r="I1847" s="285" t="s">
        <v>4799</v>
      </c>
      <c r="J1847" s="89"/>
      <c r="K1847" s="89"/>
      <c r="L1847" s="89"/>
      <c r="M1847" s="89"/>
      <c r="N1847" s="286">
        <v>14400</v>
      </c>
      <c r="O1847" s="286">
        <v>0</v>
      </c>
      <c r="P1847" s="89" t="s">
        <v>674</v>
      </c>
    </row>
    <row r="1848" spans="1:16" ht="76.5">
      <c r="A1848" s="283" t="s">
        <v>561</v>
      </c>
      <c r="B1848" s="89"/>
      <c r="C1848" s="284" t="s">
        <v>771</v>
      </c>
      <c r="D1848" s="84">
        <v>43496</v>
      </c>
      <c r="E1848" s="85" t="s">
        <v>3163</v>
      </c>
      <c r="F1848" s="85" t="s">
        <v>675</v>
      </c>
      <c r="G1848" s="85">
        <v>183266</v>
      </c>
      <c r="H1848" s="89"/>
      <c r="I1848" s="285" t="s">
        <v>4800</v>
      </c>
      <c r="J1848" s="89"/>
      <c r="K1848" s="89"/>
      <c r="L1848" s="89"/>
      <c r="M1848" s="89"/>
      <c r="N1848" s="286">
        <v>11299</v>
      </c>
      <c r="O1848" s="286">
        <v>0</v>
      </c>
      <c r="P1848" s="89" t="s">
        <v>674</v>
      </c>
    </row>
    <row r="1849" spans="1:16" ht="76.5">
      <c r="A1849" s="283" t="s">
        <v>561</v>
      </c>
      <c r="B1849" s="89"/>
      <c r="C1849" s="284" t="s">
        <v>771</v>
      </c>
      <c r="D1849" s="84">
        <v>43496</v>
      </c>
      <c r="E1849" s="85" t="s">
        <v>3163</v>
      </c>
      <c r="F1849" s="85" t="s">
        <v>675</v>
      </c>
      <c r="G1849" s="85">
        <v>183237</v>
      </c>
      <c r="H1849" s="89"/>
      <c r="I1849" s="285" t="s">
        <v>4801</v>
      </c>
      <c r="J1849" s="89"/>
      <c r="K1849" s="89"/>
      <c r="L1849" s="89"/>
      <c r="M1849" s="89"/>
      <c r="N1849" s="286">
        <v>9450</v>
      </c>
      <c r="O1849" s="286">
        <v>0</v>
      </c>
      <c r="P1849" s="89" t="s">
        <v>674</v>
      </c>
    </row>
    <row r="1850" spans="1:16" ht="76.5">
      <c r="A1850" s="283" t="s">
        <v>561</v>
      </c>
      <c r="B1850" s="89"/>
      <c r="C1850" s="284" t="s">
        <v>771</v>
      </c>
      <c r="D1850" s="84">
        <v>43496</v>
      </c>
      <c r="E1850" s="85" t="s">
        <v>3163</v>
      </c>
      <c r="F1850" s="85" t="s">
        <v>675</v>
      </c>
      <c r="G1850" s="85">
        <v>183258</v>
      </c>
      <c r="H1850" s="89"/>
      <c r="I1850" s="285" t="s">
        <v>4802</v>
      </c>
      <c r="J1850" s="89"/>
      <c r="K1850" s="89"/>
      <c r="L1850" s="89"/>
      <c r="M1850" s="89"/>
      <c r="N1850" s="286">
        <v>13613</v>
      </c>
      <c r="O1850" s="286">
        <v>0</v>
      </c>
      <c r="P1850" s="89" t="s">
        <v>674</v>
      </c>
    </row>
    <row r="1851" spans="1:16" ht="76.5">
      <c r="A1851" s="283" t="s">
        <v>561</v>
      </c>
      <c r="B1851" s="89"/>
      <c r="C1851" s="284" t="s">
        <v>771</v>
      </c>
      <c r="D1851" s="84">
        <v>43496</v>
      </c>
      <c r="E1851" s="85" t="s">
        <v>3163</v>
      </c>
      <c r="F1851" s="85" t="s">
        <v>675</v>
      </c>
      <c r="G1851" s="85">
        <v>183245</v>
      </c>
      <c r="H1851" s="89"/>
      <c r="I1851" s="285" t="s">
        <v>4803</v>
      </c>
      <c r="J1851" s="89"/>
      <c r="K1851" s="89"/>
      <c r="L1851" s="89"/>
      <c r="M1851" s="89"/>
      <c r="N1851" s="286">
        <v>12150</v>
      </c>
      <c r="O1851" s="286">
        <v>0</v>
      </c>
      <c r="P1851" s="89" t="s">
        <v>674</v>
      </c>
    </row>
    <row r="1852" spans="1:16" ht="76.5">
      <c r="A1852" s="283" t="s">
        <v>561</v>
      </c>
      <c r="B1852" s="89"/>
      <c r="C1852" s="284" t="s">
        <v>771</v>
      </c>
      <c r="D1852" s="84">
        <v>43496</v>
      </c>
      <c r="E1852" s="85" t="s">
        <v>3163</v>
      </c>
      <c r="F1852" s="85" t="s">
        <v>675</v>
      </c>
      <c r="G1852" s="85">
        <v>183252</v>
      </c>
      <c r="H1852" s="89"/>
      <c r="I1852" s="285" t="s">
        <v>4804</v>
      </c>
      <c r="J1852" s="89"/>
      <c r="K1852" s="89"/>
      <c r="L1852" s="89"/>
      <c r="M1852" s="89"/>
      <c r="N1852" s="286">
        <v>12524</v>
      </c>
      <c r="O1852" s="286">
        <v>0</v>
      </c>
      <c r="P1852" s="89" t="s">
        <v>674</v>
      </c>
    </row>
    <row r="1853" spans="1:16" ht="76.5">
      <c r="A1853" s="283" t="s">
        <v>561</v>
      </c>
      <c r="B1853" s="89"/>
      <c r="C1853" s="284" t="s">
        <v>771</v>
      </c>
      <c r="D1853" s="84">
        <v>43496</v>
      </c>
      <c r="E1853" s="85" t="s">
        <v>3163</v>
      </c>
      <c r="F1853" s="85" t="s">
        <v>675</v>
      </c>
      <c r="G1853" s="85">
        <v>183217</v>
      </c>
      <c r="H1853" s="89"/>
      <c r="I1853" s="285" t="s">
        <v>4805</v>
      </c>
      <c r="J1853" s="89"/>
      <c r="K1853" s="89"/>
      <c r="L1853" s="89"/>
      <c r="M1853" s="89"/>
      <c r="N1853" s="286">
        <v>12600</v>
      </c>
      <c r="O1853" s="286">
        <v>0</v>
      </c>
      <c r="P1853" s="89" t="s">
        <v>674</v>
      </c>
    </row>
    <row r="1854" spans="1:16" ht="76.5">
      <c r="A1854" s="283" t="s">
        <v>561</v>
      </c>
      <c r="B1854" s="89"/>
      <c r="C1854" s="284" t="s">
        <v>771</v>
      </c>
      <c r="D1854" s="84">
        <v>43496</v>
      </c>
      <c r="E1854" s="85" t="s">
        <v>3163</v>
      </c>
      <c r="F1854" s="85" t="s">
        <v>675</v>
      </c>
      <c r="G1854" s="85">
        <v>183249</v>
      </c>
      <c r="H1854" s="89"/>
      <c r="I1854" s="285" t="s">
        <v>4806</v>
      </c>
      <c r="J1854" s="89"/>
      <c r="K1854" s="89"/>
      <c r="L1854" s="89"/>
      <c r="M1854" s="89"/>
      <c r="N1854" s="286">
        <v>13749.5</v>
      </c>
      <c r="O1854" s="286">
        <v>0</v>
      </c>
      <c r="P1854" s="89" t="s">
        <v>674</v>
      </c>
    </row>
    <row r="1855" spans="1:16" ht="76.5">
      <c r="A1855" s="283" t="s">
        <v>561</v>
      </c>
      <c r="B1855" s="89"/>
      <c r="C1855" s="284" t="s">
        <v>771</v>
      </c>
      <c r="D1855" s="84">
        <v>43496</v>
      </c>
      <c r="E1855" s="85" t="s">
        <v>3163</v>
      </c>
      <c r="F1855" s="85" t="s">
        <v>675</v>
      </c>
      <c r="G1855" s="85">
        <v>183227</v>
      </c>
      <c r="H1855" s="89"/>
      <c r="I1855" s="285" t="s">
        <v>4807</v>
      </c>
      <c r="J1855" s="89"/>
      <c r="K1855" s="89"/>
      <c r="L1855" s="89"/>
      <c r="M1855" s="89"/>
      <c r="N1855" s="286">
        <v>25875</v>
      </c>
      <c r="O1855" s="286">
        <v>0</v>
      </c>
      <c r="P1855" s="89" t="s">
        <v>674</v>
      </c>
    </row>
    <row r="1856" spans="1:16" ht="76.5">
      <c r="A1856" s="283" t="s">
        <v>561</v>
      </c>
      <c r="B1856" s="89"/>
      <c r="C1856" s="284" t="s">
        <v>771</v>
      </c>
      <c r="D1856" s="84">
        <v>43496</v>
      </c>
      <c r="E1856" s="85" t="s">
        <v>3163</v>
      </c>
      <c r="F1856" s="85" t="s">
        <v>675</v>
      </c>
      <c r="G1856" s="85">
        <v>183273</v>
      </c>
      <c r="H1856" s="89"/>
      <c r="I1856" s="285" t="s">
        <v>4808</v>
      </c>
      <c r="J1856" s="89"/>
      <c r="K1856" s="89"/>
      <c r="L1856" s="89"/>
      <c r="M1856" s="89"/>
      <c r="N1856" s="286">
        <v>5400</v>
      </c>
      <c r="O1856" s="286">
        <v>0</v>
      </c>
      <c r="P1856" s="89" t="s">
        <v>674</v>
      </c>
    </row>
    <row r="1857" spans="1:16" ht="76.5">
      <c r="A1857" s="283" t="s">
        <v>561</v>
      </c>
      <c r="B1857" s="89"/>
      <c r="C1857" s="284" t="s">
        <v>771</v>
      </c>
      <c r="D1857" s="84">
        <v>43496</v>
      </c>
      <c r="E1857" s="85" t="s">
        <v>3163</v>
      </c>
      <c r="F1857" s="85" t="s">
        <v>675</v>
      </c>
      <c r="G1857" s="85">
        <v>183226</v>
      </c>
      <c r="H1857" s="89"/>
      <c r="I1857" s="285" t="s">
        <v>4809</v>
      </c>
      <c r="J1857" s="89"/>
      <c r="K1857" s="89"/>
      <c r="L1857" s="89"/>
      <c r="M1857" s="89"/>
      <c r="N1857" s="286">
        <v>16200</v>
      </c>
      <c r="O1857" s="286">
        <v>0</v>
      </c>
      <c r="P1857" s="89" t="s">
        <v>674</v>
      </c>
    </row>
    <row r="1858" spans="1:16" ht="76.5">
      <c r="A1858" s="283" t="s">
        <v>561</v>
      </c>
      <c r="B1858" s="89"/>
      <c r="C1858" s="284" t="s">
        <v>771</v>
      </c>
      <c r="D1858" s="84">
        <v>43496</v>
      </c>
      <c r="E1858" s="85" t="s">
        <v>3163</v>
      </c>
      <c r="F1858" s="85" t="s">
        <v>675</v>
      </c>
      <c r="G1858" s="85">
        <v>183276</v>
      </c>
      <c r="H1858" s="89"/>
      <c r="I1858" s="285" t="s">
        <v>4810</v>
      </c>
      <c r="J1858" s="89"/>
      <c r="K1858" s="89"/>
      <c r="L1858" s="89"/>
      <c r="M1858" s="89"/>
      <c r="N1858" s="286">
        <v>15246.5</v>
      </c>
      <c r="O1858" s="286">
        <v>0</v>
      </c>
      <c r="P1858" s="89" t="s">
        <v>674</v>
      </c>
    </row>
    <row r="1859" spans="1:16" ht="76.5">
      <c r="A1859" s="283" t="s">
        <v>561</v>
      </c>
      <c r="B1859" s="89"/>
      <c r="C1859" s="284" t="s">
        <v>771</v>
      </c>
      <c r="D1859" s="84">
        <v>43496</v>
      </c>
      <c r="E1859" s="85" t="s">
        <v>3163</v>
      </c>
      <c r="F1859" s="85" t="s">
        <v>675</v>
      </c>
      <c r="G1859" s="85">
        <v>183225</v>
      </c>
      <c r="H1859" s="89"/>
      <c r="I1859" s="285" t="s">
        <v>4811</v>
      </c>
      <c r="J1859" s="89"/>
      <c r="K1859" s="89"/>
      <c r="L1859" s="89"/>
      <c r="M1859" s="89"/>
      <c r="N1859" s="286">
        <v>11250</v>
      </c>
      <c r="O1859" s="286">
        <v>0</v>
      </c>
      <c r="P1859" s="89" t="s">
        <v>674</v>
      </c>
    </row>
    <row r="1860" spans="1:16" ht="76.5">
      <c r="A1860" s="283" t="s">
        <v>561</v>
      </c>
      <c r="B1860" s="89"/>
      <c r="C1860" s="284" t="s">
        <v>771</v>
      </c>
      <c r="D1860" s="84">
        <v>43496</v>
      </c>
      <c r="E1860" s="85" t="s">
        <v>3163</v>
      </c>
      <c r="F1860" s="85" t="s">
        <v>675</v>
      </c>
      <c r="G1860" s="85">
        <v>183277</v>
      </c>
      <c r="H1860" s="89"/>
      <c r="I1860" s="285" t="s">
        <v>4812</v>
      </c>
      <c r="J1860" s="89"/>
      <c r="K1860" s="89"/>
      <c r="L1860" s="89"/>
      <c r="M1860" s="89"/>
      <c r="N1860" s="286">
        <v>13950</v>
      </c>
      <c r="O1860" s="286">
        <v>0</v>
      </c>
      <c r="P1860" s="89" t="s">
        <v>674</v>
      </c>
    </row>
    <row r="1861" spans="1:16" ht="76.5">
      <c r="A1861" s="283" t="s">
        <v>561</v>
      </c>
      <c r="B1861" s="89"/>
      <c r="C1861" s="284" t="s">
        <v>771</v>
      </c>
      <c r="D1861" s="84">
        <v>43496</v>
      </c>
      <c r="E1861" s="85" t="s">
        <v>3163</v>
      </c>
      <c r="F1861" s="85" t="s">
        <v>675</v>
      </c>
      <c r="G1861" s="85">
        <v>183223</v>
      </c>
      <c r="H1861" s="89"/>
      <c r="I1861" s="285" t="s">
        <v>4813</v>
      </c>
      <c r="J1861" s="89"/>
      <c r="K1861" s="89"/>
      <c r="L1861" s="89"/>
      <c r="M1861" s="89"/>
      <c r="N1861" s="286">
        <v>15075</v>
      </c>
      <c r="O1861" s="286">
        <v>0</v>
      </c>
      <c r="P1861" s="89" t="s">
        <v>674</v>
      </c>
    </row>
    <row r="1862" spans="1:16" ht="76.5">
      <c r="A1862" s="283" t="s">
        <v>561</v>
      </c>
      <c r="B1862" s="89"/>
      <c r="C1862" s="284" t="s">
        <v>771</v>
      </c>
      <c r="D1862" s="84">
        <v>43496</v>
      </c>
      <c r="E1862" s="85" t="s">
        <v>3163</v>
      </c>
      <c r="F1862" s="85" t="s">
        <v>675</v>
      </c>
      <c r="G1862" s="85">
        <v>183270</v>
      </c>
      <c r="H1862" s="89"/>
      <c r="I1862" s="285" t="s">
        <v>4814</v>
      </c>
      <c r="J1862" s="89"/>
      <c r="K1862" s="89"/>
      <c r="L1862" s="89"/>
      <c r="M1862" s="89"/>
      <c r="N1862" s="286">
        <v>19875</v>
      </c>
      <c r="O1862" s="286">
        <v>0</v>
      </c>
      <c r="P1862" s="89" t="s">
        <v>674</v>
      </c>
    </row>
    <row r="1863" spans="1:16" ht="76.5">
      <c r="A1863" s="283" t="s">
        <v>561</v>
      </c>
      <c r="B1863" s="89"/>
      <c r="C1863" s="284" t="s">
        <v>771</v>
      </c>
      <c r="D1863" s="84">
        <v>43496</v>
      </c>
      <c r="E1863" s="85" t="s">
        <v>3163</v>
      </c>
      <c r="F1863" s="85" t="s">
        <v>675</v>
      </c>
      <c r="G1863" s="85">
        <v>183228</v>
      </c>
      <c r="H1863" s="89"/>
      <c r="I1863" s="285" t="s">
        <v>4815</v>
      </c>
      <c r="J1863" s="89"/>
      <c r="K1863" s="89"/>
      <c r="L1863" s="89"/>
      <c r="M1863" s="89"/>
      <c r="N1863" s="286">
        <v>13950</v>
      </c>
      <c r="O1863" s="286">
        <v>0</v>
      </c>
      <c r="P1863" s="89" t="s">
        <v>674</v>
      </c>
    </row>
    <row r="1864" spans="1:16" ht="76.5">
      <c r="A1864" s="283" t="s">
        <v>561</v>
      </c>
      <c r="B1864" s="89"/>
      <c r="C1864" s="284" t="s">
        <v>771</v>
      </c>
      <c r="D1864" s="84">
        <v>43496</v>
      </c>
      <c r="E1864" s="85" t="s">
        <v>3163</v>
      </c>
      <c r="F1864" s="85" t="s">
        <v>675</v>
      </c>
      <c r="G1864" s="85">
        <v>183262</v>
      </c>
      <c r="H1864" s="89"/>
      <c r="I1864" s="285" t="s">
        <v>4816</v>
      </c>
      <c r="J1864" s="89"/>
      <c r="K1864" s="89"/>
      <c r="L1864" s="89"/>
      <c r="M1864" s="89"/>
      <c r="N1864" s="286">
        <v>11163</v>
      </c>
      <c r="O1864" s="286">
        <v>0</v>
      </c>
      <c r="P1864" s="89" t="s">
        <v>674</v>
      </c>
    </row>
    <row r="1865" spans="1:16" ht="63.75">
      <c r="A1865" s="283">
        <v>862</v>
      </c>
      <c r="B1865" s="89"/>
      <c r="C1865" s="284" t="s">
        <v>201</v>
      </c>
      <c r="D1865" s="84">
        <v>43496</v>
      </c>
      <c r="E1865" s="85" t="s">
        <v>3164</v>
      </c>
      <c r="F1865" s="85" t="s">
        <v>675</v>
      </c>
      <c r="G1865" s="85">
        <v>183120</v>
      </c>
      <c r="H1865" s="89"/>
      <c r="I1865" s="285" t="s">
        <v>4817</v>
      </c>
      <c r="J1865" s="89"/>
      <c r="K1865" s="89"/>
      <c r="L1865" s="89"/>
      <c r="M1865" s="89"/>
      <c r="N1865" s="286">
        <v>0</v>
      </c>
      <c r="O1865" s="286">
        <v>1631.81</v>
      </c>
      <c r="P1865" s="89" t="s">
        <v>674</v>
      </c>
    </row>
    <row r="1866" spans="1:16" ht="63.75">
      <c r="A1866" s="283">
        <v>862</v>
      </c>
      <c r="B1866" s="89"/>
      <c r="C1866" s="284" t="s">
        <v>201</v>
      </c>
      <c r="D1866" s="84">
        <v>43496</v>
      </c>
      <c r="E1866" s="85" t="s">
        <v>3164</v>
      </c>
      <c r="F1866" s="85" t="s">
        <v>675</v>
      </c>
      <c r="G1866" s="85">
        <v>183053</v>
      </c>
      <c r="H1866" s="89"/>
      <c r="I1866" s="285" t="s">
        <v>4818</v>
      </c>
      <c r="J1866" s="89"/>
      <c r="K1866" s="89"/>
      <c r="L1866" s="89"/>
      <c r="M1866" s="89"/>
      <c r="N1866" s="286">
        <v>0</v>
      </c>
      <c r="O1866" s="286">
        <v>7197.55</v>
      </c>
      <c r="P1866" s="89" t="s">
        <v>674</v>
      </c>
    </row>
    <row r="1867" spans="1:16" ht="63.75">
      <c r="A1867" s="283">
        <v>862</v>
      </c>
      <c r="B1867" s="89"/>
      <c r="C1867" s="284" t="s">
        <v>201</v>
      </c>
      <c r="D1867" s="84">
        <v>43496</v>
      </c>
      <c r="E1867" s="85" t="s">
        <v>3164</v>
      </c>
      <c r="F1867" s="85" t="s">
        <v>675</v>
      </c>
      <c r="G1867" s="85">
        <v>183126</v>
      </c>
      <c r="H1867" s="89"/>
      <c r="I1867" s="285" t="s">
        <v>4819</v>
      </c>
      <c r="J1867" s="89"/>
      <c r="K1867" s="89"/>
      <c r="L1867" s="89"/>
      <c r="M1867" s="89"/>
      <c r="N1867" s="286">
        <v>0</v>
      </c>
      <c r="O1867" s="286">
        <v>2807.95</v>
      </c>
      <c r="P1867" s="89" t="s">
        <v>674</v>
      </c>
    </row>
    <row r="1868" spans="1:16" ht="63.75">
      <c r="A1868" s="283">
        <v>862</v>
      </c>
      <c r="B1868" s="89"/>
      <c r="C1868" s="284" t="s">
        <v>201</v>
      </c>
      <c r="D1868" s="84">
        <v>43496</v>
      </c>
      <c r="E1868" s="85" t="s">
        <v>3164</v>
      </c>
      <c r="F1868" s="85" t="s">
        <v>675</v>
      </c>
      <c r="G1868" s="85">
        <v>183154</v>
      </c>
      <c r="H1868" s="89"/>
      <c r="I1868" s="285" t="s">
        <v>4820</v>
      </c>
      <c r="J1868" s="89"/>
      <c r="K1868" s="89"/>
      <c r="L1868" s="89"/>
      <c r="M1868" s="89"/>
      <c r="N1868" s="286">
        <v>0</v>
      </c>
      <c r="O1868" s="286">
        <v>1003.5</v>
      </c>
      <c r="P1868" s="89" t="s">
        <v>674</v>
      </c>
    </row>
    <row r="1869" spans="1:16" ht="63.75">
      <c r="A1869" s="283">
        <v>862</v>
      </c>
      <c r="B1869" s="89"/>
      <c r="C1869" s="284" t="s">
        <v>201</v>
      </c>
      <c r="D1869" s="84">
        <v>43496</v>
      </c>
      <c r="E1869" s="85" t="s">
        <v>3164</v>
      </c>
      <c r="F1869" s="85" t="s">
        <v>675</v>
      </c>
      <c r="G1869" s="85">
        <v>183034</v>
      </c>
      <c r="H1869" s="89"/>
      <c r="I1869" s="285" t="s">
        <v>4821</v>
      </c>
      <c r="J1869" s="89"/>
      <c r="K1869" s="89"/>
      <c r="L1869" s="89"/>
      <c r="M1869" s="89"/>
      <c r="N1869" s="286">
        <v>0</v>
      </c>
      <c r="O1869" s="286">
        <v>1634.38</v>
      </c>
      <c r="P1869" s="89" t="s">
        <v>674</v>
      </c>
    </row>
    <row r="1870" spans="1:16" ht="63.75">
      <c r="A1870" s="283">
        <v>862</v>
      </c>
      <c r="B1870" s="89"/>
      <c r="C1870" s="284" t="s">
        <v>201</v>
      </c>
      <c r="D1870" s="84">
        <v>43496</v>
      </c>
      <c r="E1870" s="85" t="s">
        <v>3164</v>
      </c>
      <c r="F1870" s="85" t="s">
        <v>675</v>
      </c>
      <c r="G1870" s="85">
        <v>183172</v>
      </c>
      <c r="H1870" s="89"/>
      <c r="I1870" s="285" t="s">
        <v>4822</v>
      </c>
      <c r="J1870" s="89"/>
      <c r="K1870" s="89"/>
      <c r="L1870" s="89"/>
      <c r="M1870" s="89"/>
      <c r="N1870" s="286">
        <v>0</v>
      </c>
      <c r="O1870" s="286">
        <v>287.49</v>
      </c>
      <c r="P1870" s="89" t="s">
        <v>674</v>
      </c>
    </row>
    <row r="1871" spans="1:16" ht="63.75">
      <c r="A1871" s="283">
        <v>862</v>
      </c>
      <c r="B1871" s="89"/>
      <c r="C1871" s="284" t="s">
        <v>201</v>
      </c>
      <c r="D1871" s="84">
        <v>43496</v>
      </c>
      <c r="E1871" s="85" t="s">
        <v>3164</v>
      </c>
      <c r="F1871" s="85" t="s">
        <v>675</v>
      </c>
      <c r="G1871" s="85">
        <v>183108</v>
      </c>
      <c r="H1871" s="89"/>
      <c r="I1871" s="285" t="s">
        <v>4823</v>
      </c>
      <c r="J1871" s="89"/>
      <c r="K1871" s="89"/>
      <c r="L1871" s="89"/>
      <c r="M1871" s="89"/>
      <c r="N1871" s="286">
        <v>0</v>
      </c>
      <c r="O1871" s="286">
        <v>555.1</v>
      </c>
      <c r="P1871" s="89" t="s">
        <v>674</v>
      </c>
    </row>
    <row r="1872" spans="1:16" ht="63.75">
      <c r="A1872" s="283">
        <v>862</v>
      </c>
      <c r="B1872" s="89"/>
      <c r="C1872" s="284" t="s">
        <v>201</v>
      </c>
      <c r="D1872" s="84">
        <v>43496</v>
      </c>
      <c r="E1872" s="85" t="s">
        <v>3164</v>
      </c>
      <c r="F1872" s="85" t="s">
        <v>675</v>
      </c>
      <c r="G1872" s="85">
        <v>183032</v>
      </c>
      <c r="H1872" s="89"/>
      <c r="I1872" s="285" t="s">
        <v>4824</v>
      </c>
      <c r="J1872" s="89"/>
      <c r="K1872" s="89"/>
      <c r="L1872" s="89"/>
      <c r="M1872" s="89"/>
      <c r="N1872" s="286">
        <v>0</v>
      </c>
      <c r="O1872" s="286">
        <v>2965.38</v>
      </c>
      <c r="P1872" s="89" t="s">
        <v>674</v>
      </c>
    </row>
    <row r="1873" spans="1:16" ht="63.75">
      <c r="A1873" s="283">
        <v>862</v>
      </c>
      <c r="B1873" s="89"/>
      <c r="C1873" s="284" t="s">
        <v>201</v>
      </c>
      <c r="D1873" s="84">
        <v>43496</v>
      </c>
      <c r="E1873" s="85" t="s">
        <v>3164</v>
      </c>
      <c r="F1873" s="85" t="s">
        <v>675</v>
      </c>
      <c r="G1873" s="85">
        <v>183168</v>
      </c>
      <c r="H1873" s="89"/>
      <c r="I1873" s="285" t="s">
        <v>4825</v>
      </c>
      <c r="J1873" s="89"/>
      <c r="K1873" s="89"/>
      <c r="L1873" s="89"/>
      <c r="M1873" s="89"/>
      <c r="N1873" s="286">
        <v>0</v>
      </c>
      <c r="O1873" s="286">
        <v>974.91</v>
      </c>
      <c r="P1873" s="89" t="s">
        <v>674</v>
      </c>
    </row>
    <row r="1874" spans="1:16" ht="63.75">
      <c r="A1874" s="283">
        <v>862</v>
      </c>
      <c r="B1874" s="89"/>
      <c r="C1874" s="284" t="s">
        <v>201</v>
      </c>
      <c r="D1874" s="84">
        <v>43496</v>
      </c>
      <c r="E1874" s="85" t="s">
        <v>3164</v>
      </c>
      <c r="F1874" s="85" t="s">
        <v>675</v>
      </c>
      <c r="G1874" s="85">
        <v>183068</v>
      </c>
      <c r="H1874" s="89"/>
      <c r="I1874" s="285" t="s">
        <v>4826</v>
      </c>
      <c r="J1874" s="89"/>
      <c r="K1874" s="89"/>
      <c r="L1874" s="89"/>
      <c r="M1874" s="89"/>
      <c r="N1874" s="286">
        <v>0</v>
      </c>
      <c r="O1874" s="286">
        <v>3421.49</v>
      </c>
      <c r="P1874" s="89" t="s">
        <v>674</v>
      </c>
    </row>
    <row r="1875" spans="1:16" ht="63.75">
      <c r="A1875" s="283">
        <v>862</v>
      </c>
      <c r="B1875" s="89"/>
      <c r="C1875" s="284" t="s">
        <v>201</v>
      </c>
      <c r="D1875" s="84">
        <v>43496</v>
      </c>
      <c r="E1875" s="85" t="s">
        <v>3164</v>
      </c>
      <c r="F1875" s="85" t="s">
        <v>675</v>
      </c>
      <c r="G1875" s="85">
        <v>183009</v>
      </c>
      <c r="H1875" s="89"/>
      <c r="I1875" s="285" t="s">
        <v>4827</v>
      </c>
      <c r="J1875" s="89"/>
      <c r="K1875" s="89"/>
      <c r="L1875" s="89"/>
      <c r="M1875" s="89"/>
      <c r="N1875" s="286">
        <v>0</v>
      </c>
      <c r="O1875" s="286">
        <v>3439.13</v>
      </c>
      <c r="P1875" s="89" t="s">
        <v>674</v>
      </c>
    </row>
    <row r="1876" spans="1:16" ht="63.75">
      <c r="A1876" s="283">
        <v>862</v>
      </c>
      <c r="B1876" s="89"/>
      <c r="C1876" s="284" t="s">
        <v>201</v>
      </c>
      <c r="D1876" s="84">
        <v>43496</v>
      </c>
      <c r="E1876" s="85" t="s">
        <v>3164</v>
      </c>
      <c r="F1876" s="85" t="s">
        <v>675</v>
      </c>
      <c r="G1876" s="85">
        <v>183073</v>
      </c>
      <c r="H1876" s="89"/>
      <c r="I1876" s="285" t="s">
        <v>4828</v>
      </c>
      <c r="J1876" s="89"/>
      <c r="K1876" s="89"/>
      <c r="L1876" s="89"/>
      <c r="M1876" s="89"/>
      <c r="N1876" s="286">
        <v>0</v>
      </c>
      <c r="O1876" s="286">
        <v>1910</v>
      </c>
      <c r="P1876" s="89" t="s">
        <v>674</v>
      </c>
    </row>
    <row r="1877" spans="1:16" ht="63.75">
      <c r="A1877" s="283">
        <v>862</v>
      </c>
      <c r="B1877" s="89"/>
      <c r="C1877" s="284" t="s">
        <v>201</v>
      </c>
      <c r="D1877" s="84">
        <v>43496</v>
      </c>
      <c r="E1877" s="85" t="s">
        <v>3165</v>
      </c>
      <c r="F1877" s="85" t="s">
        <v>675</v>
      </c>
      <c r="G1877" s="85">
        <v>183042</v>
      </c>
      <c r="H1877" s="89"/>
      <c r="I1877" s="285" t="s">
        <v>4829</v>
      </c>
      <c r="J1877" s="89"/>
      <c r="K1877" s="89"/>
      <c r="L1877" s="89"/>
      <c r="M1877" s="89"/>
      <c r="N1877" s="286">
        <v>0</v>
      </c>
      <c r="O1877" s="286">
        <v>2658.43</v>
      </c>
      <c r="P1877" s="89" t="s">
        <v>674</v>
      </c>
    </row>
    <row r="1878" spans="1:16" ht="63.75">
      <c r="A1878" s="283">
        <v>862</v>
      </c>
      <c r="B1878" s="89"/>
      <c r="C1878" s="284" t="s">
        <v>201</v>
      </c>
      <c r="D1878" s="84">
        <v>43496</v>
      </c>
      <c r="E1878" s="85" t="s">
        <v>3165</v>
      </c>
      <c r="F1878" s="85" t="s">
        <v>675</v>
      </c>
      <c r="G1878" s="85">
        <v>183142</v>
      </c>
      <c r="H1878" s="89"/>
      <c r="I1878" s="285" t="s">
        <v>4830</v>
      </c>
      <c r="J1878" s="89"/>
      <c r="K1878" s="89"/>
      <c r="L1878" s="89"/>
      <c r="M1878" s="89"/>
      <c r="N1878" s="286">
        <v>0</v>
      </c>
      <c r="O1878" s="286">
        <v>3436.43</v>
      </c>
      <c r="P1878" s="89" t="s">
        <v>674</v>
      </c>
    </row>
    <row r="1879" spans="1:16" ht="63.75">
      <c r="A1879" s="283">
        <v>862</v>
      </c>
      <c r="B1879" s="89"/>
      <c r="C1879" s="284" t="s">
        <v>201</v>
      </c>
      <c r="D1879" s="84">
        <v>43496</v>
      </c>
      <c r="E1879" s="85" t="s">
        <v>3165</v>
      </c>
      <c r="F1879" s="85" t="s">
        <v>675</v>
      </c>
      <c r="G1879" s="85">
        <v>183124</v>
      </c>
      <c r="H1879" s="89"/>
      <c r="I1879" s="285" t="s">
        <v>4831</v>
      </c>
      <c r="J1879" s="89"/>
      <c r="K1879" s="89"/>
      <c r="L1879" s="89"/>
      <c r="M1879" s="89"/>
      <c r="N1879" s="286">
        <v>0</v>
      </c>
      <c r="O1879" s="286">
        <v>520.34</v>
      </c>
      <c r="P1879" s="89" t="s">
        <v>674</v>
      </c>
    </row>
    <row r="1880" spans="1:16" ht="63.75">
      <c r="A1880" s="283">
        <v>862</v>
      </c>
      <c r="B1880" s="89"/>
      <c r="C1880" s="284" t="s">
        <v>201</v>
      </c>
      <c r="D1880" s="84">
        <v>43496</v>
      </c>
      <c r="E1880" s="85" t="s">
        <v>3165</v>
      </c>
      <c r="F1880" s="85" t="s">
        <v>675</v>
      </c>
      <c r="G1880" s="85">
        <v>183077</v>
      </c>
      <c r="H1880" s="89"/>
      <c r="I1880" s="285" t="s">
        <v>4832</v>
      </c>
      <c r="J1880" s="89"/>
      <c r="K1880" s="89"/>
      <c r="L1880" s="89"/>
      <c r="M1880" s="89"/>
      <c r="N1880" s="286">
        <v>0</v>
      </c>
      <c r="O1880" s="286">
        <v>600.58000000000004</v>
      </c>
      <c r="P1880" s="89" t="s">
        <v>674</v>
      </c>
    </row>
    <row r="1881" spans="1:16" ht="76.5">
      <c r="A1881" s="283" t="s">
        <v>561</v>
      </c>
      <c r="B1881" s="89"/>
      <c r="C1881" s="284" t="s">
        <v>771</v>
      </c>
      <c r="D1881" s="84">
        <v>43496</v>
      </c>
      <c r="E1881" s="85" t="s">
        <v>3166</v>
      </c>
      <c r="F1881" s="85" t="s">
        <v>675</v>
      </c>
      <c r="G1881" s="85">
        <v>183201</v>
      </c>
      <c r="H1881" s="89"/>
      <c r="I1881" s="285" t="s">
        <v>4833</v>
      </c>
      <c r="J1881" s="89"/>
      <c r="K1881" s="89"/>
      <c r="L1881" s="89"/>
      <c r="M1881" s="89"/>
      <c r="N1881" s="286">
        <v>10350</v>
      </c>
      <c r="O1881" s="286">
        <v>0</v>
      </c>
      <c r="P1881" s="89" t="s">
        <v>674</v>
      </c>
    </row>
    <row r="1882" spans="1:16" ht="76.5">
      <c r="A1882" s="283" t="s">
        <v>561</v>
      </c>
      <c r="B1882" s="89"/>
      <c r="C1882" s="284" t="s">
        <v>771</v>
      </c>
      <c r="D1882" s="84">
        <v>43496</v>
      </c>
      <c r="E1882" s="85" t="s">
        <v>3166</v>
      </c>
      <c r="F1882" s="85" t="s">
        <v>675</v>
      </c>
      <c r="G1882" s="85">
        <v>183300</v>
      </c>
      <c r="H1882" s="89"/>
      <c r="I1882" s="285" t="s">
        <v>4834</v>
      </c>
      <c r="J1882" s="89"/>
      <c r="K1882" s="89"/>
      <c r="L1882" s="89"/>
      <c r="M1882" s="89"/>
      <c r="N1882" s="286">
        <v>10800</v>
      </c>
      <c r="O1882" s="286">
        <v>0</v>
      </c>
      <c r="P1882" s="89" t="s">
        <v>674</v>
      </c>
    </row>
    <row r="1883" spans="1:16" ht="76.5">
      <c r="A1883" s="283" t="s">
        <v>561</v>
      </c>
      <c r="B1883" s="89"/>
      <c r="C1883" s="284" t="s">
        <v>771</v>
      </c>
      <c r="D1883" s="84">
        <v>43496</v>
      </c>
      <c r="E1883" s="85" t="s">
        <v>3166</v>
      </c>
      <c r="F1883" s="85" t="s">
        <v>675</v>
      </c>
      <c r="G1883" s="85">
        <v>183210</v>
      </c>
      <c r="H1883" s="89"/>
      <c r="I1883" s="285" t="s">
        <v>4835</v>
      </c>
      <c r="J1883" s="89"/>
      <c r="K1883" s="89"/>
      <c r="L1883" s="89"/>
      <c r="M1883" s="89"/>
      <c r="N1883" s="286">
        <v>16063.5</v>
      </c>
      <c r="O1883" s="286">
        <v>0</v>
      </c>
      <c r="P1883" s="89" t="s">
        <v>674</v>
      </c>
    </row>
    <row r="1884" spans="1:16" ht="76.5">
      <c r="A1884" s="283" t="s">
        <v>561</v>
      </c>
      <c r="B1884" s="89"/>
      <c r="C1884" s="284" t="s">
        <v>771</v>
      </c>
      <c r="D1884" s="84">
        <v>43496</v>
      </c>
      <c r="E1884" s="85" t="s">
        <v>3166</v>
      </c>
      <c r="F1884" s="85" t="s">
        <v>675</v>
      </c>
      <c r="G1884" s="85">
        <v>183215</v>
      </c>
      <c r="H1884" s="89"/>
      <c r="I1884" s="285" t="s">
        <v>4836</v>
      </c>
      <c r="J1884" s="89"/>
      <c r="K1884" s="89"/>
      <c r="L1884" s="89"/>
      <c r="M1884" s="89"/>
      <c r="N1884" s="286">
        <v>10350</v>
      </c>
      <c r="O1884" s="286">
        <v>0</v>
      </c>
      <c r="P1884" s="89" t="s">
        <v>674</v>
      </c>
    </row>
    <row r="1885" spans="1:16" ht="76.5">
      <c r="A1885" s="283" t="s">
        <v>561</v>
      </c>
      <c r="B1885" s="89"/>
      <c r="C1885" s="284" t="s">
        <v>771</v>
      </c>
      <c r="D1885" s="84">
        <v>43496</v>
      </c>
      <c r="E1885" s="85" t="s">
        <v>3166</v>
      </c>
      <c r="F1885" s="85" t="s">
        <v>675</v>
      </c>
      <c r="G1885" s="85">
        <v>183254</v>
      </c>
      <c r="H1885" s="89"/>
      <c r="I1885" s="285" t="s">
        <v>4837</v>
      </c>
      <c r="J1885" s="89"/>
      <c r="K1885" s="89"/>
      <c r="L1885" s="89"/>
      <c r="M1885" s="89"/>
      <c r="N1885" s="286">
        <v>19500</v>
      </c>
      <c r="O1885" s="286">
        <v>0</v>
      </c>
      <c r="P1885" s="89" t="s">
        <v>674</v>
      </c>
    </row>
    <row r="1886" spans="1:16" ht="76.5">
      <c r="A1886" s="283" t="s">
        <v>561</v>
      </c>
      <c r="B1886" s="89"/>
      <c r="C1886" s="284" t="s">
        <v>771</v>
      </c>
      <c r="D1886" s="84">
        <v>43496</v>
      </c>
      <c r="E1886" s="85" t="s">
        <v>3166</v>
      </c>
      <c r="F1886" s="85" t="s">
        <v>675</v>
      </c>
      <c r="G1886" s="85">
        <v>183280</v>
      </c>
      <c r="H1886" s="89"/>
      <c r="I1886" s="285" t="s">
        <v>4838</v>
      </c>
      <c r="J1886" s="89"/>
      <c r="K1886" s="89"/>
      <c r="L1886" s="89"/>
      <c r="M1886" s="89"/>
      <c r="N1886" s="286">
        <v>110130.5</v>
      </c>
      <c r="O1886" s="286">
        <v>0</v>
      </c>
      <c r="P1886" s="89" t="s">
        <v>674</v>
      </c>
    </row>
    <row r="1887" spans="1:16" ht="76.5">
      <c r="A1887" s="283" t="s">
        <v>561</v>
      </c>
      <c r="B1887" s="89"/>
      <c r="C1887" s="284" t="s">
        <v>771</v>
      </c>
      <c r="D1887" s="84">
        <v>43496</v>
      </c>
      <c r="E1887" s="85" t="s">
        <v>3166</v>
      </c>
      <c r="F1887" s="85" t="s">
        <v>675</v>
      </c>
      <c r="G1887" s="85">
        <v>183200</v>
      </c>
      <c r="H1887" s="89"/>
      <c r="I1887" s="285" t="s">
        <v>4839</v>
      </c>
      <c r="J1887" s="89"/>
      <c r="K1887" s="89"/>
      <c r="L1887" s="89"/>
      <c r="M1887" s="89"/>
      <c r="N1887" s="286">
        <v>21000</v>
      </c>
      <c r="O1887" s="286">
        <v>0</v>
      </c>
      <c r="P1887" s="89" t="s">
        <v>674</v>
      </c>
    </row>
    <row r="1888" spans="1:16" ht="76.5">
      <c r="A1888" s="283" t="s">
        <v>561</v>
      </c>
      <c r="B1888" s="89"/>
      <c r="C1888" s="284" t="s">
        <v>771</v>
      </c>
      <c r="D1888" s="84">
        <v>43496</v>
      </c>
      <c r="E1888" s="85" t="s">
        <v>3166</v>
      </c>
      <c r="F1888" s="85" t="s">
        <v>675</v>
      </c>
      <c r="G1888" s="85">
        <v>183283</v>
      </c>
      <c r="H1888" s="89"/>
      <c r="I1888" s="285" t="s">
        <v>4840</v>
      </c>
      <c r="J1888" s="89"/>
      <c r="K1888" s="89"/>
      <c r="L1888" s="89"/>
      <c r="M1888" s="89"/>
      <c r="N1888" s="286">
        <v>9000</v>
      </c>
      <c r="O1888" s="286">
        <v>0</v>
      </c>
      <c r="P1888" s="89" t="s">
        <v>674</v>
      </c>
    </row>
    <row r="1889" spans="1:16" ht="76.5">
      <c r="A1889" s="283" t="s">
        <v>561</v>
      </c>
      <c r="B1889" s="89"/>
      <c r="C1889" s="284" t="s">
        <v>771</v>
      </c>
      <c r="D1889" s="84">
        <v>43496</v>
      </c>
      <c r="E1889" s="85" t="s">
        <v>3166</v>
      </c>
      <c r="F1889" s="85" t="s">
        <v>675</v>
      </c>
      <c r="G1889" s="85">
        <v>183197</v>
      </c>
      <c r="H1889" s="89"/>
      <c r="I1889" s="285" t="s">
        <v>4841</v>
      </c>
      <c r="J1889" s="89"/>
      <c r="K1889" s="89"/>
      <c r="L1889" s="89"/>
      <c r="M1889" s="89"/>
      <c r="N1889" s="286">
        <v>12660</v>
      </c>
      <c r="O1889" s="286">
        <v>0</v>
      </c>
      <c r="P1889" s="89" t="s">
        <v>674</v>
      </c>
    </row>
    <row r="1890" spans="1:16" ht="76.5">
      <c r="A1890" s="283" t="s">
        <v>561</v>
      </c>
      <c r="B1890" s="89"/>
      <c r="C1890" s="284" t="s">
        <v>771</v>
      </c>
      <c r="D1890" s="84">
        <v>43496</v>
      </c>
      <c r="E1890" s="85" t="s">
        <v>3166</v>
      </c>
      <c r="F1890" s="85" t="s">
        <v>675</v>
      </c>
      <c r="G1890" s="85">
        <v>183195</v>
      </c>
      <c r="H1890" s="89"/>
      <c r="I1890" s="285" t="s">
        <v>4842</v>
      </c>
      <c r="J1890" s="89"/>
      <c r="K1890" s="89"/>
      <c r="L1890" s="89"/>
      <c r="M1890" s="89"/>
      <c r="N1890" s="286">
        <v>13205</v>
      </c>
      <c r="O1890" s="286">
        <v>0</v>
      </c>
      <c r="P1890" s="89" t="s">
        <v>674</v>
      </c>
    </row>
    <row r="1891" spans="1:16" ht="76.5">
      <c r="A1891" s="283" t="s">
        <v>561</v>
      </c>
      <c r="B1891" s="89"/>
      <c r="C1891" s="284" t="s">
        <v>771</v>
      </c>
      <c r="D1891" s="84">
        <v>43496</v>
      </c>
      <c r="E1891" s="85" t="s">
        <v>3166</v>
      </c>
      <c r="F1891" s="85" t="s">
        <v>675</v>
      </c>
      <c r="G1891" s="85">
        <v>183301</v>
      </c>
      <c r="H1891" s="89"/>
      <c r="I1891" s="285" t="s">
        <v>4843</v>
      </c>
      <c r="J1891" s="89"/>
      <c r="K1891" s="89"/>
      <c r="L1891" s="89"/>
      <c r="M1891" s="89"/>
      <c r="N1891" s="286">
        <v>35258</v>
      </c>
      <c r="O1891" s="286">
        <v>0</v>
      </c>
      <c r="P1891" s="89" t="s">
        <v>674</v>
      </c>
    </row>
    <row r="1892" spans="1:16" ht="76.5">
      <c r="A1892" s="283" t="s">
        <v>561</v>
      </c>
      <c r="B1892" s="89"/>
      <c r="C1892" s="284" t="s">
        <v>771</v>
      </c>
      <c r="D1892" s="84">
        <v>43496</v>
      </c>
      <c r="E1892" s="85" t="s">
        <v>3166</v>
      </c>
      <c r="F1892" s="85" t="s">
        <v>675</v>
      </c>
      <c r="G1892" s="85">
        <v>183184</v>
      </c>
      <c r="H1892" s="89"/>
      <c r="I1892" s="285" t="s">
        <v>4844</v>
      </c>
      <c r="J1892" s="89"/>
      <c r="K1892" s="89"/>
      <c r="L1892" s="89"/>
      <c r="M1892" s="89"/>
      <c r="N1892" s="286">
        <v>15383</v>
      </c>
      <c r="O1892" s="286">
        <v>0</v>
      </c>
      <c r="P1892" s="89" t="s">
        <v>674</v>
      </c>
    </row>
    <row r="1893" spans="1:16" ht="76.5">
      <c r="A1893" s="283" t="s">
        <v>561</v>
      </c>
      <c r="B1893" s="89"/>
      <c r="C1893" s="284" t="s">
        <v>771</v>
      </c>
      <c r="D1893" s="84">
        <v>43496</v>
      </c>
      <c r="E1893" s="85" t="s">
        <v>3166</v>
      </c>
      <c r="F1893" s="85" t="s">
        <v>675</v>
      </c>
      <c r="G1893" s="85">
        <v>183306</v>
      </c>
      <c r="H1893" s="89"/>
      <c r="I1893" s="285" t="s">
        <v>4845</v>
      </c>
      <c r="J1893" s="89"/>
      <c r="K1893" s="89"/>
      <c r="L1893" s="89"/>
      <c r="M1893" s="89"/>
      <c r="N1893" s="286">
        <v>12524</v>
      </c>
      <c r="O1893" s="286">
        <v>0</v>
      </c>
      <c r="P1893" s="89" t="s">
        <v>674</v>
      </c>
    </row>
    <row r="1894" spans="1:16" ht="76.5">
      <c r="A1894" s="283" t="s">
        <v>561</v>
      </c>
      <c r="B1894" s="89"/>
      <c r="C1894" s="284" t="s">
        <v>771</v>
      </c>
      <c r="D1894" s="84">
        <v>43496</v>
      </c>
      <c r="E1894" s="85" t="s">
        <v>3166</v>
      </c>
      <c r="F1894" s="85" t="s">
        <v>675</v>
      </c>
      <c r="G1894" s="85">
        <v>183296</v>
      </c>
      <c r="H1894" s="89"/>
      <c r="I1894" s="285" t="s">
        <v>4846</v>
      </c>
      <c r="J1894" s="89"/>
      <c r="K1894" s="89"/>
      <c r="L1894" s="89"/>
      <c r="M1894" s="89"/>
      <c r="N1894" s="286">
        <v>17100</v>
      </c>
      <c r="O1894" s="286">
        <v>0</v>
      </c>
      <c r="P1894" s="89" t="s">
        <v>674</v>
      </c>
    </row>
    <row r="1895" spans="1:16" ht="76.5">
      <c r="A1895" s="283" t="s">
        <v>561</v>
      </c>
      <c r="B1895" s="89"/>
      <c r="C1895" s="284" t="s">
        <v>771</v>
      </c>
      <c r="D1895" s="84">
        <v>43496</v>
      </c>
      <c r="E1895" s="85" t="s">
        <v>3166</v>
      </c>
      <c r="F1895" s="85" t="s">
        <v>675</v>
      </c>
      <c r="G1895" s="85">
        <v>183308</v>
      </c>
      <c r="H1895" s="89"/>
      <c r="I1895" s="285" t="s">
        <v>4847</v>
      </c>
      <c r="J1895" s="89"/>
      <c r="K1895" s="89"/>
      <c r="L1895" s="89"/>
      <c r="M1895" s="89"/>
      <c r="N1895" s="286">
        <v>17775</v>
      </c>
      <c r="O1895" s="286">
        <v>0</v>
      </c>
      <c r="P1895" s="89" t="s">
        <v>674</v>
      </c>
    </row>
    <row r="1896" spans="1:16" ht="76.5">
      <c r="A1896" s="283" t="s">
        <v>561</v>
      </c>
      <c r="B1896" s="89"/>
      <c r="C1896" s="284" t="s">
        <v>771</v>
      </c>
      <c r="D1896" s="84">
        <v>43496</v>
      </c>
      <c r="E1896" s="85" t="s">
        <v>3166</v>
      </c>
      <c r="F1896" s="85" t="s">
        <v>675</v>
      </c>
      <c r="G1896" s="85">
        <v>183241</v>
      </c>
      <c r="H1896" s="89"/>
      <c r="I1896" s="285" t="s">
        <v>4848</v>
      </c>
      <c r="J1896" s="89"/>
      <c r="K1896" s="89"/>
      <c r="L1896" s="89"/>
      <c r="M1896" s="89"/>
      <c r="N1896" s="286">
        <v>12000</v>
      </c>
      <c r="O1896" s="286">
        <v>0</v>
      </c>
      <c r="P1896" s="89" t="s">
        <v>674</v>
      </c>
    </row>
    <row r="1897" spans="1:16" ht="76.5">
      <c r="A1897" s="283" t="s">
        <v>561</v>
      </c>
      <c r="B1897" s="89"/>
      <c r="C1897" s="284" t="s">
        <v>771</v>
      </c>
      <c r="D1897" s="84">
        <v>43496</v>
      </c>
      <c r="E1897" s="85" t="s">
        <v>3166</v>
      </c>
      <c r="F1897" s="85" t="s">
        <v>675</v>
      </c>
      <c r="G1897" s="85">
        <v>183311</v>
      </c>
      <c r="H1897" s="89"/>
      <c r="I1897" s="285" t="s">
        <v>4849</v>
      </c>
      <c r="J1897" s="89"/>
      <c r="K1897" s="89"/>
      <c r="L1897" s="89"/>
      <c r="M1897" s="89"/>
      <c r="N1897" s="286">
        <v>18242</v>
      </c>
      <c r="O1897" s="286">
        <v>0</v>
      </c>
      <c r="P1897" s="89" t="s">
        <v>674</v>
      </c>
    </row>
    <row r="1898" spans="1:16" ht="76.5">
      <c r="A1898" s="283" t="s">
        <v>561</v>
      </c>
      <c r="B1898" s="89"/>
      <c r="C1898" s="284" t="s">
        <v>771</v>
      </c>
      <c r="D1898" s="84">
        <v>43496</v>
      </c>
      <c r="E1898" s="85" t="s">
        <v>3166</v>
      </c>
      <c r="F1898" s="85" t="s">
        <v>675</v>
      </c>
      <c r="G1898" s="85">
        <v>183204</v>
      </c>
      <c r="H1898" s="89"/>
      <c r="I1898" s="285" t="s">
        <v>4850</v>
      </c>
      <c r="J1898" s="89"/>
      <c r="K1898" s="89"/>
      <c r="L1898" s="89"/>
      <c r="M1898" s="89"/>
      <c r="N1898" s="286">
        <v>14850</v>
      </c>
      <c r="O1898" s="286">
        <v>0</v>
      </c>
      <c r="P1898" s="89" t="s">
        <v>674</v>
      </c>
    </row>
    <row r="1899" spans="1:16" ht="76.5">
      <c r="A1899" s="283" t="s">
        <v>561</v>
      </c>
      <c r="B1899" s="89"/>
      <c r="C1899" s="284" t="s">
        <v>771</v>
      </c>
      <c r="D1899" s="84">
        <v>43496</v>
      </c>
      <c r="E1899" s="85" t="s">
        <v>3166</v>
      </c>
      <c r="F1899" s="85" t="s">
        <v>675</v>
      </c>
      <c r="G1899" s="85">
        <v>183313</v>
      </c>
      <c r="H1899" s="89"/>
      <c r="I1899" s="285" t="s">
        <v>4851</v>
      </c>
      <c r="J1899" s="89"/>
      <c r="K1899" s="89"/>
      <c r="L1899" s="89"/>
      <c r="M1899" s="89"/>
      <c r="N1899" s="286">
        <v>3150</v>
      </c>
      <c r="O1899" s="286">
        <v>0</v>
      </c>
      <c r="P1899" s="89" t="s">
        <v>674</v>
      </c>
    </row>
    <row r="1900" spans="1:16" ht="76.5">
      <c r="A1900" s="283" t="s">
        <v>561</v>
      </c>
      <c r="B1900" s="89"/>
      <c r="C1900" s="284" t="s">
        <v>771</v>
      </c>
      <c r="D1900" s="84">
        <v>43496</v>
      </c>
      <c r="E1900" s="85" t="s">
        <v>3166</v>
      </c>
      <c r="F1900" s="85" t="s">
        <v>675</v>
      </c>
      <c r="G1900" s="85">
        <v>183295</v>
      </c>
      <c r="H1900" s="89"/>
      <c r="I1900" s="285" t="s">
        <v>4852</v>
      </c>
      <c r="J1900" s="89"/>
      <c r="K1900" s="89"/>
      <c r="L1900" s="89"/>
      <c r="M1900" s="89"/>
      <c r="N1900" s="286">
        <v>61804</v>
      </c>
      <c r="O1900" s="286">
        <v>0</v>
      </c>
      <c r="P1900" s="89" t="s">
        <v>674</v>
      </c>
    </row>
    <row r="1901" spans="1:16" ht="76.5">
      <c r="A1901" s="283" t="s">
        <v>561</v>
      </c>
      <c r="B1901" s="89"/>
      <c r="C1901" s="284" t="s">
        <v>771</v>
      </c>
      <c r="D1901" s="84">
        <v>43496</v>
      </c>
      <c r="E1901" s="85" t="s">
        <v>3166</v>
      </c>
      <c r="F1901" s="85" t="s">
        <v>675</v>
      </c>
      <c r="G1901" s="85">
        <v>183206</v>
      </c>
      <c r="H1901" s="89"/>
      <c r="I1901" s="285" t="s">
        <v>4853</v>
      </c>
      <c r="J1901" s="89"/>
      <c r="K1901" s="89"/>
      <c r="L1901" s="89"/>
      <c r="M1901" s="89"/>
      <c r="N1901" s="286">
        <v>4500</v>
      </c>
      <c r="O1901" s="286">
        <v>0</v>
      </c>
      <c r="P1901" s="89" t="s">
        <v>674</v>
      </c>
    </row>
    <row r="1902" spans="1:16" ht="76.5">
      <c r="A1902" s="283" t="s">
        <v>561</v>
      </c>
      <c r="B1902" s="89"/>
      <c r="C1902" s="284" t="s">
        <v>771</v>
      </c>
      <c r="D1902" s="84">
        <v>43496</v>
      </c>
      <c r="E1902" s="85" t="s">
        <v>3166</v>
      </c>
      <c r="F1902" s="85" t="s">
        <v>675</v>
      </c>
      <c r="G1902" s="85">
        <v>183235</v>
      </c>
      <c r="H1902" s="89"/>
      <c r="I1902" s="285" t="s">
        <v>4854</v>
      </c>
      <c r="J1902" s="89"/>
      <c r="K1902" s="89"/>
      <c r="L1902" s="89"/>
      <c r="M1902" s="89"/>
      <c r="N1902" s="286">
        <v>12252</v>
      </c>
      <c r="O1902" s="286">
        <v>0</v>
      </c>
      <c r="P1902" s="89" t="s">
        <v>674</v>
      </c>
    </row>
    <row r="1903" spans="1:16" ht="76.5">
      <c r="A1903" s="283" t="s">
        <v>561</v>
      </c>
      <c r="B1903" s="89"/>
      <c r="C1903" s="284" t="s">
        <v>771</v>
      </c>
      <c r="D1903" s="84">
        <v>43496</v>
      </c>
      <c r="E1903" s="85" t="s">
        <v>3166</v>
      </c>
      <c r="F1903" s="85" t="s">
        <v>675</v>
      </c>
      <c r="G1903" s="85">
        <v>183213</v>
      </c>
      <c r="H1903" s="89"/>
      <c r="I1903" s="285" t="s">
        <v>4855</v>
      </c>
      <c r="J1903" s="89"/>
      <c r="K1903" s="89"/>
      <c r="L1903" s="89"/>
      <c r="M1903" s="89"/>
      <c r="N1903" s="286">
        <v>9000</v>
      </c>
      <c r="O1903" s="286">
        <v>0</v>
      </c>
      <c r="P1903" s="89" t="s">
        <v>674</v>
      </c>
    </row>
    <row r="1904" spans="1:16" ht="76.5">
      <c r="A1904" s="283" t="s">
        <v>561</v>
      </c>
      <c r="B1904" s="89"/>
      <c r="C1904" s="284" t="s">
        <v>771</v>
      </c>
      <c r="D1904" s="84">
        <v>43496</v>
      </c>
      <c r="E1904" s="85" t="s">
        <v>3166</v>
      </c>
      <c r="F1904" s="85" t="s">
        <v>675</v>
      </c>
      <c r="G1904" s="85">
        <v>183248</v>
      </c>
      <c r="H1904" s="89"/>
      <c r="I1904" s="285" t="s">
        <v>4856</v>
      </c>
      <c r="J1904" s="89"/>
      <c r="K1904" s="89"/>
      <c r="L1904" s="89"/>
      <c r="M1904" s="89"/>
      <c r="N1904" s="286">
        <v>11299</v>
      </c>
      <c r="O1904" s="286">
        <v>0</v>
      </c>
      <c r="P1904" s="89" t="s">
        <v>674</v>
      </c>
    </row>
    <row r="1905" spans="1:16" ht="76.5">
      <c r="A1905" s="283" t="s">
        <v>561</v>
      </c>
      <c r="B1905" s="89"/>
      <c r="C1905" s="284" t="s">
        <v>771</v>
      </c>
      <c r="D1905" s="84">
        <v>43496</v>
      </c>
      <c r="E1905" s="85" t="s">
        <v>3166</v>
      </c>
      <c r="F1905" s="85" t="s">
        <v>675</v>
      </c>
      <c r="G1905" s="85">
        <v>183290</v>
      </c>
      <c r="H1905" s="89"/>
      <c r="I1905" s="285" t="s">
        <v>4857</v>
      </c>
      <c r="J1905" s="89"/>
      <c r="K1905" s="89"/>
      <c r="L1905" s="89"/>
      <c r="M1905" s="89"/>
      <c r="N1905" s="286">
        <v>10074</v>
      </c>
      <c r="O1905" s="286">
        <v>0</v>
      </c>
      <c r="P1905" s="89" t="s">
        <v>674</v>
      </c>
    </row>
    <row r="1906" spans="1:16" ht="76.5">
      <c r="A1906" s="283" t="s">
        <v>561</v>
      </c>
      <c r="B1906" s="89"/>
      <c r="C1906" s="284" t="s">
        <v>771</v>
      </c>
      <c r="D1906" s="84">
        <v>43496</v>
      </c>
      <c r="E1906" s="85" t="s">
        <v>3166</v>
      </c>
      <c r="F1906" s="85" t="s">
        <v>675</v>
      </c>
      <c r="G1906" s="85">
        <v>183229</v>
      </c>
      <c r="H1906" s="89"/>
      <c r="I1906" s="285" t="s">
        <v>4858</v>
      </c>
      <c r="J1906" s="89"/>
      <c r="K1906" s="89"/>
      <c r="L1906" s="89"/>
      <c r="M1906" s="89"/>
      <c r="N1906" s="286">
        <v>4050</v>
      </c>
      <c r="O1906" s="286">
        <v>0</v>
      </c>
      <c r="P1906" s="89" t="s">
        <v>674</v>
      </c>
    </row>
    <row r="1907" spans="1:16" ht="76.5">
      <c r="A1907" s="283" t="s">
        <v>561</v>
      </c>
      <c r="B1907" s="89"/>
      <c r="C1907" s="284" t="s">
        <v>771</v>
      </c>
      <c r="D1907" s="84">
        <v>43496</v>
      </c>
      <c r="E1907" s="85" t="s">
        <v>3166</v>
      </c>
      <c r="F1907" s="85" t="s">
        <v>675</v>
      </c>
      <c r="G1907" s="85">
        <v>183286</v>
      </c>
      <c r="H1907" s="89"/>
      <c r="I1907" s="285" t="s">
        <v>4859</v>
      </c>
      <c r="J1907" s="89"/>
      <c r="K1907" s="89"/>
      <c r="L1907" s="89"/>
      <c r="M1907" s="89"/>
      <c r="N1907" s="286">
        <v>3600</v>
      </c>
      <c r="O1907" s="286">
        <v>0</v>
      </c>
      <c r="P1907" s="89" t="s">
        <v>674</v>
      </c>
    </row>
    <row r="1908" spans="1:16" ht="76.5">
      <c r="A1908" s="283" t="s">
        <v>561</v>
      </c>
      <c r="B1908" s="89"/>
      <c r="C1908" s="284" t="s">
        <v>771</v>
      </c>
      <c r="D1908" s="84">
        <v>43496</v>
      </c>
      <c r="E1908" s="85" t="s">
        <v>3166</v>
      </c>
      <c r="F1908" s="85" t="s">
        <v>675</v>
      </c>
      <c r="G1908" s="85">
        <v>183209</v>
      </c>
      <c r="H1908" s="89"/>
      <c r="I1908" s="285" t="s">
        <v>4860</v>
      </c>
      <c r="J1908" s="89"/>
      <c r="K1908" s="89"/>
      <c r="L1908" s="89"/>
      <c r="M1908" s="89"/>
      <c r="N1908" s="286">
        <v>34033</v>
      </c>
      <c r="O1908" s="286">
        <v>0</v>
      </c>
      <c r="P1908" s="89" t="s">
        <v>674</v>
      </c>
    </row>
    <row r="1909" spans="1:16" ht="76.5">
      <c r="A1909" s="283" t="s">
        <v>561</v>
      </c>
      <c r="B1909" s="89"/>
      <c r="C1909" s="284" t="s">
        <v>771</v>
      </c>
      <c r="D1909" s="84">
        <v>43496</v>
      </c>
      <c r="E1909" s="85" t="s">
        <v>3166</v>
      </c>
      <c r="F1909" s="85" t="s">
        <v>675</v>
      </c>
      <c r="G1909" s="85">
        <v>183242</v>
      </c>
      <c r="H1909" s="89"/>
      <c r="I1909" s="285" t="s">
        <v>4861</v>
      </c>
      <c r="J1909" s="89"/>
      <c r="K1909" s="89"/>
      <c r="L1909" s="89"/>
      <c r="M1909" s="89"/>
      <c r="N1909" s="286">
        <v>9450</v>
      </c>
      <c r="O1909" s="286">
        <v>0</v>
      </c>
      <c r="P1909" s="89" t="s">
        <v>674</v>
      </c>
    </row>
    <row r="1910" spans="1:16" ht="76.5">
      <c r="A1910" s="283" t="s">
        <v>561</v>
      </c>
      <c r="B1910" s="89"/>
      <c r="C1910" s="284" t="s">
        <v>771</v>
      </c>
      <c r="D1910" s="84">
        <v>43496</v>
      </c>
      <c r="E1910" s="85" t="s">
        <v>3166</v>
      </c>
      <c r="F1910" s="85" t="s">
        <v>675</v>
      </c>
      <c r="G1910" s="85">
        <v>183193</v>
      </c>
      <c r="H1910" s="89"/>
      <c r="I1910" s="285" t="s">
        <v>4862</v>
      </c>
      <c r="J1910" s="89"/>
      <c r="K1910" s="89"/>
      <c r="L1910" s="89"/>
      <c r="M1910" s="89"/>
      <c r="N1910" s="286">
        <v>35666.5</v>
      </c>
      <c r="O1910" s="286">
        <v>0</v>
      </c>
      <c r="P1910" s="89" t="s">
        <v>674</v>
      </c>
    </row>
    <row r="1911" spans="1:16" ht="76.5">
      <c r="A1911" s="283" t="s">
        <v>561</v>
      </c>
      <c r="B1911" s="89"/>
      <c r="C1911" s="284" t="s">
        <v>771</v>
      </c>
      <c r="D1911" s="84">
        <v>43496</v>
      </c>
      <c r="E1911" s="85" t="s">
        <v>3166</v>
      </c>
      <c r="F1911" s="85" t="s">
        <v>675</v>
      </c>
      <c r="G1911" s="85">
        <v>183244</v>
      </c>
      <c r="H1911" s="89"/>
      <c r="I1911" s="285" t="s">
        <v>4863</v>
      </c>
      <c r="J1911" s="89"/>
      <c r="K1911" s="89"/>
      <c r="L1911" s="89"/>
      <c r="M1911" s="89"/>
      <c r="N1911" s="286">
        <v>18450</v>
      </c>
      <c r="O1911" s="286">
        <v>0</v>
      </c>
      <c r="P1911" s="89" t="s">
        <v>674</v>
      </c>
    </row>
    <row r="1912" spans="1:16" ht="76.5">
      <c r="A1912" s="283" t="s">
        <v>561</v>
      </c>
      <c r="B1912" s="89"/>
      <c r="C1912" s="284" t="s">
        <v>771</v>
      </c>
      <c r="D1912" s="84">
        <v>43496</v>
      </c>
      <c r="E1912" s="85" t="s">
        <v>3166</v>
      </c>
      <c r="F1912" s="85" t="s">
        <v>675</v>
      </c>
      <c r="G1912" s="85">
        <v>183264</v>
      </c>
      <c r="H1912" s="89"/>
      <c r="I1912" s="285" t="s">
        <v>4864</v>
      </c>
      <c r="J1912" s="89"/>
      <c r="K1912" s="89"/>
      <c r="L1912" s="89"/>
      <c r="M1912" s="89"/>
      <c r="N1912" s="286">
        <v>9450</v>
      </c>
      <c r="O1912" s="286">
        <v>0</v>
      </c>
      <c r="P1912" s="89" t="s">
        <v>674</v>
      </c>
    </row>
    <row r="1913" spans="1:16" ht="76.5">
      <c r="A1913" s="283" t="s">
        <v>561</v>
      </c>
      <c r="B1913" s="89"/>
      <c r="C1913" s="284" t="s">
        <v>771</v>
      </c>
      <c r="D1913" s="84">
        <v>43496</v>
      </c>
      <c r="E1913" s="85" t="s">
        <v>3166</v>
      </c>
      <c r="F1913" s="85" t="s">
        <v>675</v>
      </c>
      <c r="G1913" s="85">
        <v>183190</v>
      </c>
      <c r="H1913" s="89"/>
      <c r="I1913" s="285" t="s">
        <v>4865</v>
      </c>
      <c r="J1913" s="89"/>
      <c r="K1913" s="89"/>
      <c r="L1913" s="89"/>
      <c r="M1913" s="89"/>
      <c r="N1913" s="286">
        <v>10500</v>
      </c>
      <c r="O1913" s="286">
        <v>0</v>
      </c>
      <c r="P1913" s="89" t="s">
        <v>674</v>
      </c>
    </row>
    <row r="1914" spans="1:16" ht="76.5">
      <c r="A1914" s="283" t="s">
        <v>561</v>
      </c>
      <c r="B1914" s="89"/>
      <c r="C1914" s="284" t="s">
        <v>771</v>
      </c>
      <c r="D1914" s="84">
        <v>43496</v>
      </c>
      <c r="E1914" s="85" t="s">
        <v>3166</v>
      </c>
      <c r="F1914" s="85" t="s">
        <v>675</v>
      </c>
      <c r="G1914" s="85">
        <v>183221</v>
      </c>
      <c r="H1914" s="89"/>
      <c r="I1914" s="285" t="s">
        <v>4866</v>
      </c>
      <c r="J1914" s="89"/>
      <c r="K1914" s="89"/>
      <c r="L1914" s="89"/>
      <c r="M1914" s="89"/>
      <c r="N1914" s="286">
        <v>5850</v>
      </c>
      <c r="O1914" s="286">
        <v>0</v>
      </c>
      <c r="P1914" s="89" t="s">
        <v>674</v>
      </c>
    </row>
    <row r="1915" spans="1:16" ht="38.25">
      <c r="A1915" s="283" t="s">
        <v>567</v>
      </c>
      <c r="B1915" s="89"/>
      <c r="C1915" s="284" t="s">
        <v>617</v>
      </c>
      <c r="D1915" s="84">
        <v>43496</v>
      </c>
      <c r="E1915" s="85" t="s">
        <v>3167</v>
      </c>
      <c r="F1915" s="85" t="s">
        <v>6</v>
      </c>
      <c r="G1915" s="85">
        <v>1077547</v>
      </c>
      <c r="H1915" s="89"/>
      <c r="I1915" s="285" t="s">
        <v>4867</v>
      </c>
      <c r="J1915" s="89"/>
      <c r="K1915" s="89"/>
      <c r="L1915" s="89"/>
      <c r="M1915" s="89"/>
      <c r="N1915" s="286">
        <v>0</v>
      </c>
      <c r="O1915" s="286">
        <v>5130.66</v>
      </c>
      <c r="P1915" s="89" t="s">
        <v>674</v>
      </c>
    </row>
    <row r="1916" spans="1:16" ht="89.25">
      <c r="A1916" s="283">
        <v>293</v>
      </c>
      <c r="B1916" s="89"/>
      <c r="C1916" s="284" t="s">
        <v>133</v>
      </c>
      <c r="D1916" s="84">
        <v>43496</v>
      </c>
      <c r="E1916" s="85" t="s">
        <v>3168</v>
      </c>
      <c r="F1916" s="85" t="s">
        <v>6</v>
      </c>
      <c r="G1916" s="85">
        <v>946044</v>
      </c>
      <c r="H1916" s="89"/>
      <c r="I1916" s="285" t="s">
        <v>4868</v>
      </c>
      <c r="J1916" s="89"/>
      <c r="K1916" s="89"/>
      <c r="L1916" s="89"/>
      <c r="M1916" s="89"/>
      <c r="N1916" s="286">
        <v>0</v>
      </c>
      <c r="O1916" s="286">
        <v>14533549</v>
      </c>
      <c r="P1916" s="89" t="s">
        <v>674</v>
      </c>
    </row>
    <row r="1917" spans="1:16" ht="51">
      <c r="A1917" s="283">
        <v>119</v>
      </c>
      <c r="B1917" s="89"/>
      <c r="C1917" s="284" t="s">
        <v>65</v>
      </c>
      <c r="D1917" s="84">
        <v>43496</v>
      </c>
      <c r="E1917" s="85" t="s">
        <v>3169</v>
      </c>
      <c r="F1917" s="85" t="s">
        <v>11</v>
      </c>
      <c r="G1917" s="85">
        <v>946172</v>
      </c>
      <c r="H1917" s="89"/>
      <c r="I1917" s="285" t="s">
        <v>4869</v>
      </c>
      <c r="J1917" s="89"/>
      <c r="K1917" s="89"/>
      <c r="L1917" s="89"/>
      <c r="M1917" s="89"/>
      <c r="N1917" s="286">
        <v>50</v>
      </c>
      <c r="O1917" s="286">
        <v>0</v>
      </c>
      <c r="P1917" s="89" t="s">
        <v>674</v>
      </c>
    </row>
    <row r="1918" spans="1:16" ht="89.25">
      <c r="A1918" s="283">
        <v>244</v>
      </c>
      <c r="B1918" s="89"/>
      <c r="C1918" s="284" t="s">
        <v>112</v>
      </c>
      <c r="D1918" s="84">
        <v>43496</v>
      </c>
      <c r="E1918" s="85" t="s">
        <v>3170</v>
      </c>
      <c r="F1918" s="85" t="s">
        <v>11</v>
      </c>
      <c r="G1918" s="85">
        <v>946180</v>
      </c>
      <c r="H1918" s="89"/>
      <c r="I1918" s="285" t="s">
        <v>4870</v>
      </c>
      <c r="J1918" s="89"/>
      <c r="K1918" s="89"/>
      <c r="L1918" s="89"/>
      <c r="M1918" s="89"/>
      <c r="N1918" s="286">
        <v>50</v>
      </c>
      <c r="O1918" s="286">
        <v>0</v>
      </c>
      <c r="P1918" s="89" t="s">
        <v>674</v>
      </c>
    </row>
    <row r="1919" spans="1:16" ht="51">
      <c r="A1919" s="283">
        <v>117</v>
      </c>
      <c r="B1919" s="89"/>
      <c r="C1919" s="284" t="s">
        <v>64</v>
      </c>
      <c r="D1919" s="84">
        <v>43496</v>
      </c>
      <c r="E1919" s="85" t="s">
        <v>3171</v>
      </c>
      <c r="F1919" s="85" t="s">
        <v>11</v>
      </c>
      <c r="G1919" s="85">
        <v>946199</v>
      </c>
      <c r="H1919" s="89"/>
      <c r="I1919" s="285" t="s">
        <v>4871</v>
      </c>
      <c r="J1919" s="89"/>
      <c r="K1919" s="89"/>
      <c r="L1919" s="89"/>
      <c r="M1919" s="89"/>
      <c r="N1919" s="286">
        <v>50</v>
      </c>
      <c r="O1919" s="286">
        <v>0</v>
      </c>
      <c r="P1919" s="89" t="s">
        <v>674</v>
      </c>
    </row>
    <row r="1920" spans="1:16" ht="76.5">
      <c r="A1920" s="283" t="s">
        <v>561</v>
      </c>
      <c r="B1920" s="89"/>
      <c r="C1920" s="284" t="s">
        <v>771</v>
      </c>
      <c r="D1920" s="84">
        <v>43496</v>
      </c>
      <c r="E1920" s="85" t="s">
        <v>3166</v>
      </c>
      <c r="F1920" s="85" t="s">
        <v>675</v>
      </c>
      <c r="G1920" s="85">
        <v>183494</v>
      </c>
      <c r="H1920" s="89"/>
      <c r="I1920" s="285" t="s">
        <v>4872</v>
      </c>
      <c r="J1920" s="89"/>
      <c r="K1920" s="89"/>
      <c r="L1920" s="89"/>
      <c r="M1920" s="89"/>
      <c r="N1920" s="286">
        <v>296631</v>
      </c>
      <c r="O1920" s="286">
        <v>0</v>
      </c>
      <c r="P1920" s="89" t="s">
        <v>674</v>
      </c>
    </row>
    <row r="1921" spans="1:16" ht="76.5">
      <c r="A1921" s="283" t="s">
        <v>561</v>
      </c>
      <c r="B1921" s="89"/>
      <c r="C1921" s="284" t="s">
        <v>771</v>
      </c>
      <c r="D1921" s="84">
        <v>43496</v>
      </c>
      <c r="E1921" s="85" t="s">
        <v>3166</v>
      </c>
      <c r="F1921" s="85" t="s">
        <v>675</v>
      </c>
      <c r="G1921" s="85">
        <v>183493</v>
      </c>
      <c r="H1921" s="89"/>
      <c r="I1921" s="285" t="s">
        <v>4873</v>
      </c>
      <c r="J1921" s="89"/>
      <c r="K1921" s="89"/>
      <c r="L1921" s="89"/>
      <c r="M1921" s="89"/>
      <c r="N1921" s="286">
        <v>5850</v>
      </c>
      <c r="O1921" s="286">
        <v>0</v>
      </c>
      <c r="P1921" s="89" t="s">
        <v>674</v>
      </c>
    </row>
    <row r="1922" spans="1:16" ht="76.5">
      <c r="A1922" s="283" t="s">
        <v>561</v>
      </c>
      <c r="B1922" s="89"/>
      <c r="C1922" s="284" t="s">
        <v>771</v>
      </c>
      <c r="D1922" s="84">
        <v>43496</v>
      </c>
      <c r="E1922" s="85" t="s">
        <v>3166</v>
      </c>
      <c r="F1922" s="85" t="s">
        <v>675</v>
      </c>
      <c r="G1922" s="85">
        <v>183492</v>
      </c>
      <c r="H1922" s="89"/>
      <c r="I1922" s="285" t="s">
        <v>4874</v>
      </c>
      <c r="J1922" s="89"/>
      <c r="K1922" s="89"/>
      <c r="L1922" s="89"/>
      <c r="M1922" s="89"/>
      <c r="N1922" s="286">
        <v>900</v>
      </c>
      <c r="O1922" s="286">
        <v>0</v>
      </c>
      <c r="P1922" s="89" t="s">
        <v>674</v>
      </c>
    </row>
    <row r="1923" spans="1:16" ht="76.5">
      <c r="A1923" s="283" t="s">
        <v>561</v>
      </c>
      <c r="B1923" s="89"/>
      <c r="C1923" s="284" t="s">
        <v>771</v>
      </c>
      <c r="D1923" s="84">
        <v>43496</v>
      </c>
      <c r="E1923" s="85" t="s">
        <v>3166</v>
      </c>
      <c r="F1923" s="85" t="s">
        <v>675</v>
      </c>
      <c r="G1923" s="85">
        <v>183465</v>
      </c>
      <c r="H1923" s="89"/>
      <c r="I1923" s="285" t="s">
        <v>4875</v>
      </c>
      <c r="J1923" s="89"/>
      <c r="K1923" s="89"/>
      <c r="L1923" s="89"/>
      <c r="M1923" s="89"/>
      <c r="N1923" s="286">
        <v>348905.5</v>
      </c>
      <c r="O1923" s="286">
        <v>0</v>
      </c>
      <c r="P1923" s="89" t="s">
        <v>674</v>
      </c>
    </row>
    <row r="1924" spans="1:16" ht="76.5">
      <c r="A1924" s="283" t="s">
        <v>561</v>
      </c>
      <c r="B1924" s="89"/>
      <c r="C1924" s="284" t="s">
        <v>771</v>
      </c>
      <c r="D1924" s="84">
        <v>43496</v>
      </c>
      <c r="E1924" s="85" t="s">
        <v>3166</v>
      </c>
      <c r="F1924" s="85" t="s">
        <v>675</v>
      </c>
      <c r="G1924" s="85">
        <v>183482</v>
      </c>
      <c r="H1924" s="89"/>
      <c r="I1924" s="285" t="s">
        <v>4876</v>
      </c>
      <c r="J1924" s="89"/>
      <c r="K1924" s="89"/>
      <c r="L1924" s="89"/>
      <c r="M1924" s="89"/>
      <c r="N1924" s="286">
        <v>3600</v>
      </c>
      <c r="O1924" s="286">
        <v>0</v>
      </c>
      <c r="P1924" s="89" t="s">
        <v>674</v>
      </c>
    </row>
    <row r="1925" spans="1:16" ht="76.5">
      <c r="A1925" s="283" t="s">
        <v>561</v>
      </c>
      <c r="B1925" s="89"/>
      <c r="C1925" s="284" t="s">
        <v>771</v>
      </c>
      <c r="D1925" s="84">
        <v>43496</v>
      </c>
      <c r="E1925" s="85" t="s">
        <v>3166</v>
      </c>
      <c r="F1925" s="85" t="s">
        <v>675</v>
      </c>
      <c r="G1925" s="85">
        <v>183464</v>
      </c>
      <c r="H1925" s="89"/>
      <c r="I1925" s="285" t="s">
        <v>4877</v>
      </c>
      <c r="J1925" s="89"/>
      <c r="K1925" s="89"/>
      <c r="L1925" s="89"/>
      <c r="M1925" s="89"/>
      <c r="N1925" s="286">
        <v>12150</v>
      </c>
      <c r="O1925" s="286">
        <v>0</v>
      </c>
      <c r="P1925" s="89" t="s">
        <v>674</v>
      </c>
    </row>
    <row r="1926" spans="1:16" ht="76.5">
      <c r="A1926" s="283" t="s">
        <v>561</v>
      </c>
      <c r="B1926" s="89"/>
      <c r="C1926" s="284" t="s">
        <v>771</v>
      </c>
      <c r="D1926" s="84">
        <v>43496</v>
      </c>
      <c r="E1926" s="85" t="s">
        <v>3166</v>
      </c>
      <c r="F1926" s="85" t="s">
        <v>675</v>
      </c>
      <c r="G1926" s="85">
        <v>183478</v>
      </c>
      <c r="H1926" s="89"/>
      <c r="I1926" s="285" t="s">
        <v>4878</v>
      </c>
      <c r="J1926" s="89"/>
      <c r="K1926" s="89"/>
      <c r="L1926" s="89"/>
      <c r="M1926" s="89"/>
      <c r="N1926" s="286">
        <v>12388</v>
      </c>
      <c r="O1926" s="286">
        <v>0</v>
      </c>
      <c r="P1926" s="89" t="s">
        <v>674</v>
      </c>
    </row>
    <row r="1927" spans="1:16" ht="76.5">
      <c r="A1927" s="283" t="s">
        <v>561</v>
      </c>
      <c r="B1927" s="89"/>
      <c r="C1927" s="284" t="s">
        <v>771</v>
      </c>
      <c r="D1927" s="84">
        <v>43496</v>
      </c>
      <c r="E1927" s="85" t="s">
        <v>3166</v>
      </c>
      <c r="F1927" s="85" t="s">
        <v>675</v>
      </c>
      <c r="G1927" s="85">
        <v>183477</v>
      </c>
      <c r="H1927" s="89"/>
      <c r="I1927" s="285" t="s">
        <v>4879</v>
      </c>
      <c r="J1927" s="89"/>
      <c r="K1927" s="89"/>
      <c r="L1927" s="89"/>
      <c r="M1927" s="89"/>
      <c r="N1927" s="286">
        <v>11250</v>
      </c>
      <c r="O1927" s="286">
        <v>0</v>
      </c>
      <c r="P1927" s="89" t="s">
        <v>674</v>
      </c>
    </row>
    <row r="1928" spans="1:16" ht="76.5">
      <c r="A1928" s="283" t="s">
        <v>561</v>
      </c>
      <c r="B1928" s="89"/>
      <c r="C1928" s="284" t="s">
        <v>771</v>
      </c>
      <c r="D1928" s="84">
        <v>43496</v>
      </c>
      <c r="E1928" s="85" t="s">
        <v>3166</v>
      </c>
      <c r="F1928" s="85" t="s">
        <v>675</v>
      </c>
      <c r="G1928" s="85">
        <v>183479</v>
      </c>
      <c r="H1928" s="89"/>
      <c r="I1928" s="285" t="s">
        <v>4880</v>
      </c>
      <c r="J1928" s="89"/>
      <c r="K1928" s="89"/>
      <c r="L1928" s="89"/>
      <c r="M1928" s="89"/>
      <c r="N1928" s="286">
        <v>18242</v>
      </c>
      <c r="O1928" s="286">
        <v>0</v>
      </c>
      <c r="P1928" s="89" t="s">
        <v>674</v>
      </c>
    </row>
    <row r="1929" spans="1:16" ht="76.5">
      <c r="A1929" s="283" t="s">
        <v>561</v>
      </c>
      <c r="B1929" s="89"/>
      <c r="C1929" s="284" t="s">
        <v>771</v>
      </c>
      <c r="D1929" s="84">
        <v>43496</v>
      </c>
      <c r="E1929" s="85" t="s">
        <v>3166</v>
      </c>
      <c r="F1929" s="85" t="s">
        <v>675</v>
      </c>
      <c r="G1929" s="85">
        <v>183476</v>
      </c>
      <c r="H1929" s="89"/>
      <c r="I1929" s="285" t="s">
        <v>4881</v>
      </c>
      <c r="J1929" s="89"/>
      <c r="K1929" s="89"/>
      <c r="L1929" s="89"/>
      <c r="M1929" s="89"/>
      <c r="N1929" s="286">
        <v>10073.5</v>
      </c>
      <c r="O1929" s="286">
        <v>0</v>
      </c>
      <c r="P1929" s="89" t="s">
        <v>674</v>
      </c>
    </row>
    <row r="1930" spans="1:16" ht="76.5">
      <c r="A1930" s="283" t="s">
        <v>561</v>
      </c>
      <c r="B1930" s="89"/>
      <c r="C1930" s="284" t="s">
        <v>771</v>
      </c>
      <c r="D1930" s="84">
        <v>43496</v>
      </c>
      <c r="E1930" s="85" t="s">
        <v>3166</v>
      </c>
      <c r="F1930" s="85" t="s">
        <v>675</v>
      </c>
      <c r="G1930" s="85">
        <v>183480</v>
      </c>
      <c r="H1930" s="89"/>
      <c r="I1930" s="285" t="s">
        <v>4882</v>
      </c>
      <c r="J1930" s="89"/>
      <c r="K1930" s="89"/>
      <c r="L1930" s="89"/>
      <c r="M1930" s="89"/>
      <c r="N1930" s="286">
        <v>18514</v>
      </c>
      <c r="O1930" s="286">
        <v>0</v>
      </c>
      <c r="P1930" s="89" t="s">
        <v>674</v>
      </c>
    </row>
    <row r="1931" spans="1:16" ht="76.5">
      <c r="A1931" s="283" t="s">
        <v>561</v>
      </c>
      <c r="B1931" s="89"/>
      <c r="C1931" s="284" t="s">
        <v>771</v>
      </c>
      <c r="D1931" s="84">
        <v>43496</v>
      </c>
      <c r="E1931" s="85" t="s">
        <v>3166</v>
      </c>
      <c r="F1931" s="85" t="s">
        <v>675</v>
      </c>
      <c r="G1931" s="85">
        <v>183475</v>
      </c>
      <c r="H1931" s="89"/>
      <c r="I1931" s="285" t="s">
        <v>4883</v>
      </c>
      <c r="J1931" s="89"/>
      <c r="K1931" s="89"/>
      <c r="L1931" s="89"/>
      <c r="M1931" s="89"/>
      <c r="N1931" s="286">
        <v>12375</v>
      </c>
      <c r="O1931" s="286">
        <v>0</v>
      </c>
      <c r="P1931" s="89" t="s">
        <v>674</v>
      </c>
    </row>
    <row r="1932" spans="1:16" ht="76.5">
      <c r="A1932" s="283" t="s">
        <v>561</v>
      </c>
      <c r="B1932" s="89"/>
      <c r="C1932" s="284" t="s">
        <v>771</v>
      </c>
      <c r="D1932" s="84">
        <v>43496</v>
      </c>
      <c r="E1932" s="85" t="s">
        <v>3166</v>
      </c>
      <c r="F1932" s="85" t="s">
        <v>675</v>
      </c>
      <c r="G1932" s="85">
        <v>183481</v>
      </c>
      <c r="H1932" s="89"/>
      <c r="I1932" s="285" t="s">
        <v>4884</v>
      </c>
      <c r="J1932" s="89"/>
      <c r="K1932" s="89"/>
      <c r="L1932" s="89"/>
      <c r="M1932" s="89"/>
      <c r="N1932" s="286">
        <v>16650</v>
      </c>
      <c r="O1932" s="286">
        <v>0</v>
      </c>
      <c r="P1932" s="89" t="s">
        <v>674</v>
      </c>
    </row>
    <row r="1933" spans="1:16" ht="76.5">
      <c r="A1933" s="283" t="s">
        <v>561</v>
      </c>
      <c r="B1933" s="89"/>
      <c r="C1933" s="284" t="s">
        <v>771</v>
      </c>
      <c r="D1933" s="84">
        <v>43496</v>
      </c>
      <c r="E1933" s="85" t="s">
        <v>3166</v>
      </c>
      <c r="F1933" s="85" t="s">
        <v>675</v>
      </c>
      <c r="G1933" s="85">
        <v>183474</v>
      </c>
      <c r="H1933" s="89"/>
      <c r="I1933" s="285" t="s">
        <v>4885</v>
      </c>
      <c r="J1933" s="89"/>
      <c r="K1933" s="89"/>
      <c r="L1933" s="89"/>
      <c r="M1933" s="89"/>
      <c r="N1933" s="286">
        <v>23006</v>
      </c>
      <c r="O1933" s="286">
        <v>0</v>
      </c>
      <c r="P1933" s="89" t="s">
        <v>674</v>
      </c>
    </row>
    <row r="1934" spans="1:16" ht="76.5">
      <c r="A1934" s="283" t="s">
        <v>561</v>
      </c>
      <c r="B1934" s="89"/>
      <c r="C1934" s="284" t="s">
        <v>771</v>
      </c>
      <c r="D1934" s="84">
        <v>43496</v>
      </c>
      <c r="E1934" s="85" t="s">
        <v>3166</v>
      </c>
      <c r="F1934" s="85" t="s">
        <v>675</v>
      </c>
      <c r="G1934" s="85">
        <v>183491</v>
      </c>
      <c r="H1934" s="89"/>
      <c r="I1934" s="285" t="s">
        <v>4886</v>
      </c>
      <c r="J1934" s="89"/>
      <c r="K1934" s="89"/>
      <c r="L1934" s="89"/>
      <c r="M1934" s="89"/>
      <c r="N1934" s="286">
        <v>16064</v>
      </c>
      <c r="O1934" s="286">
        <v>0</v>
      </c>
      <c r="P1934" s="89" t="s">
        <v>674</v>
      </c>
    </row>
    <row r="1935" spans="1:16" ht="76.5">
      <c r="A1935" s="283" t="s">
        <v>561</v>
      </c>
      <c r="B1935" s="89"/>
      <c r="C1935" s="284" t="s">
        <v>771</v>
      </c>
      <c r="D1935" s="84">
        <v>43496</v>
      </c>
      <c r="E1935" s="85" t="s">
        <v>3166</v>
      </c>
      <c r="F1935" s="85" t="s">
        <v>675</v>
      </c>
      <c r="G1935" s="85">
        <v>183473</v>
      </c>
      <c r="H1935" s="89"/>
      <c r="I1935" s="285" t="s">
        <v>4859</v>
      </c>
      <c r="J1935" s="89"/>
      <c r="K1935" s="89"/>
      <c r="L1935" s="89"/>
      <c r="M1935" s="89"/>
      <c r="N1935" s="286">
        <v>12600</v>
      </c>
      <c r="O1935" s="286">
        <v>0</v>
      </c>
      <c r="P1935" s="89" t="s">
        <v>674</v>
      </c>
    </row>
    <row r="1936" spans="1:16" ht="76.5">
      <c r="A1936" s="283" t="s">
        <v>561</v>
      </c>
      <c r="B1936" s="89"/>
      <c r="C1936" s="284" t="s">
        <v>771</v>
      </c>
      <c r="D1936" s="84">
        <v>43496</v>
      </c>
      <c r="E1936" s="85" t="s">
        <v>3166</v>
      </c>
      <c r="F1936" s="85" t="s">
        <v>675</v>
      </c>
      <c r="G1936" s="85">
        <v>183483</v>
      </c>
      <c r="H1936" s="89"/>
      <c r="I1936" s="285" t="s">
        <v>4887</v>
      </c>
      <c r="J1936" s="89"/>
      <c r="K1936" s="89"/>
      <c r="L1936" s="89"/>
      <c r="M1936" s="89"/>
      <c r="N1936" s="286">
        <v>19500</v>
      </c>
      <c r="O1936" s="286">
        <v>0</v>
      </c>
      <c r="P1936" s="89" t="s">
        <v>674</v>
      </c>
    </row>
    <row r="1937" spans="1:16" ht="76.5">
      <c r="A1937" s="283" t="s">
        <v>561</v>
      </c>
      <c r="B1937" s="89"/>
      <c r="C1937" s="284" t="s">
        <v>771</v>
      </c>
      <c r="D1937" s="84">
        <v>43496</v>
      </c>
      <c r="E1937" s="85" t="s">
        <v>3166</v>
      </c>
      <c r="F1937" s="85" t="s">
        <v>675</v>
      </c>
      <c r="G1937" s="85">
        <v>183472</v>
      </c>
      <c r="H1937" s="89"/>
      <c r="I1937" s="285" t="s">
        <v>4888</v>
      </c>
      <c r="J1937" s="89"/>
      <c r="K1937" s="89"/>
      <c r="L1937" s="89"/>
      <c r="M1937" s="89"/>
      <c r="N1937" s="286">
        <v>10482</v>
      </c>
      <c r="O1937" s="286">
        <v>0</v>
      </c>
      <c r="P1937" s="89" t="s">
        <v>674</v>
      </c>
    </row>
    <row r="1938" spans="1:16" ht="76.5">
      <c r="A1938" s="283" t="s">
        <v>561</v>
      </c>
      <c r="B1938" s="89"/>
      <c r="C1938" s="284" t="s">
        <v>771</v>
      </c>
      <c r="D1938" s="84">
        <v>43496</v>
      </c>
      <c r="E1938" s="85" t="s">
        <v>3166</v>
      </c>
      <c r="F1938" s="85" t="s">
        <v>675</v>
      </c>
      <c r="G1938" s="85">
        <v>183484</v>
      </c>
      <c r="H1938" s="89"/>
      <c r="I1938" s="285" t="s">
        <v>4889</v>
      </c>
      <c r="J1938" s="89"/>
      <c r="K1938" s="89"/>
      <c r="L1938" s="89"/>
      <c r="M1938" s="89"/>
      <c r="N1938" s="286">
        <v>23006</v>
      </c>
      <c r="O1938" s="286">
        <v>0</v>
      </c>
      <c r="P1938" s="89" t="s">
        <v>674</v>
      </c>
    </row>
    <row r="1939" spans="1:16" ht="76.5">
      <c r="A1939" s="283" t="s">
        <v>561</v>
      </c>
      <c r="B1939" s="89"/>
      <c r="C1939" s="284" t="s">
        <v>771</v>
      </c>
      <c r="D1939" s="84">
        <v>43496</v>
      </c>
      <c r="E1939" s="85" t="s">
        <v>3166</v>
      </c>
      <c r="F1939" s="85" t="s">
        <v>675</v>
      </c>
      <c r="G1939" s="85">
        <v>183471</v>
      </c>
      <c r="H1939" s="89"/>
      <c r="I1939" s="285" t="s">
        <v>4890</v>
      </c>
      <c r="J1939" s="89"/>
      <c r="K1939" s="89"/>
      <c r="L1939" s="89"/>
      <c r="M1939" s="89"/>
      <c r="N1939" s="286">
        <v>22189.5</v>
      </c>
      <c r="O1939" s="286">
        <v>0</v>
      </c>
      <c r="P1939" s="89" t="s">
        <v>674</v>
      </c>
    </row>
    <row r="1940" spans="1:16" ht="76.5">
      <c r="A1940" s="283" t="s">
        <v>561</v>
      </c>
      <c r="B1940" s="89"/>
      <c r="C1940" s="284" t="s">
        <v>771</v>
      </c>
      <c r="D1940" s="84">
        <v>43496</v>
      </c>
      <c r="E1940" s="85" t="s">
        <v>3166</v>
      </c>
      <c r="F1940" s="85" t="s">
        <v>675</v>
      </c>
      <c r="G1940" s="85">
        <v>183485</v>
      </c>
      <c r="H1940" s="89"/>
      <c r="I1940" s="285" t="s">
        <v>4891</v>
      </c>
      <c r="J1940" s="89"/>
      <c r="K1940" s="89"/>
      <c r="L1940" s="89"/>
      <c r="M1940" s="89"/>
      <c r="N1940" s="286">
        <v>7650</v>
      </c>
      <c r="O1940" s="286">
        <v>0</v>
      </c>
      <c r="P1940" s="89" t="s">
        <v>674</v>
      </c>
    </row>
    <row r="1941" spans="1:16" ht="76.5">
      <c r="A1941" s="283" t="s">
        <v>561</v>
      </c>
      <c r="B1941" s="89"/>
      <c r="C1941" s="284" t="s">
        <v>771</v>
      </c>
      <c r="D1941" s="84">
        <v>43496</v>
      </c>
      <c r="E1941" s="85" t="s">
        <v>3166</v>
      </c>
      <c r="F1941" s="85" t="s">
        <v>675</v>
      </c>
      <c r="G1941" s="85">
        <v>183470</v>
      </c>
      <c r="H1941" s="89"/>
      <c r="I1941" s="285" t="s">
        <v>4892</v>
      </c>
      <c r="J1941" s="89"/>
      <c r="K1941" s="89"/>
      <c r="L1941" s="89"/>
      <c r="M1941" s="89"/>
      <c r="N1941" s="286">
        <v>33216</v>
      </c>
      <c r="O1941" s="286">
        <v>0</v>
      </c>
      <c r="P1941" s="89" t="s">
        <v>674</v>
      </c>
    </row>
    <row r="1942" spans="1:16" ht="76.5">
      <c r="A1942" s="283" t="s">
        <v>561</v>
      </c>
      <c r="B1942" s="89"/>
      <c r="C1942" s="284" t="s">
        <v>771</v>
      </c>
      <c r="D1942" s="84">
        <v>43496</v>
      </c>
      <c r="E1942" s="85" t="s">
        <v>3166</v>
      </c>
      <c r="F1942" s="85" t="s">
        <v>675</v>
      </c>
      <c r="G1942" s="85">
        <v>183486</v>
      </c>
      <c r="H1942" s="89"/>
      <c r="I1942" s="285" t="s">
        <v>4893</v>
      </c>
      <c r="J1942" s="89"/>
      <c r="K1942" s="89"/>
      <c r="L1942" s="89"/>
      <c r="M1942" s="89"/>
      <c r="N1942" s="286">
        <v>14850</v>
      </c>
      <c r="O1942" s="286">
        <v>0</v>
      </c>
      <c r="P1942" s="89" t="s">
        <v>674</v>
      </c>
    </row>
    <row r="1943" spans="1:16" ht="76.5">
      <c r="A1943" s="283" t="s">
        <v>561</v>
      </c>
      <c r="B1943" s="89"/>
      <c r="C1943" s="284" t="s">
        <v>771</v>
      </c>
      <c r="D1943" s="84">
        <v>43496</v>
      </c>
      <c r="E1943" s="85" t="s">
        <v>3166</v>
      </c>
      <c r="F1943" s="85" t="s">
        <v>675</v>
      </c>
      <c r="G1943" s="85">
        <v>183469</v>
      </c>
      <c r="H1943" s="89"/>
      <c r="I1943" s="285" t="s">
        <v>4894</v>
      </c>
      <c r="J1943" s="89"/>
      <c r="K1943" s="89"/>
      <c r="L1943" s="89"/>
      <c r="M1943" s="89"/>
      <c r="N1943" s="286">
        <v>20025</v>
      </c>
      <c r="O1943" s="286">
        <v>0</v>
      </c>
      <c r="P1943" s="89" t="s">
        <v>674</v>
      </c>
    </row>
    <row r="1944" spans="1:16" ht="76.5">
      <c r="A1944" s="283" t="s">
        <v>561</v>
      </c>
      <c r="B1944" s="89"/>
      <c r="C1944" s="284" t="s">
        <v>771</v>
      </c>
      <c r="D1944" s="84">
        <v>43496</v>
      </c>
      <c r="E1944" s="85" t="s">
        <v>3166</v>
      </c>
      <c r="F1944" s="85" t="s">
        <v>675</v>
      </c>
      <c r="G1944" s="85">
        <v>183487</v>
      </c>
      <c r="H1944" s="89"/>
      <c r="I1944" s="285" t="s">
        <v>4895</v>
      </c>
      <c r="J1944" s="89"/>
      <c r="K1944" s="89"/>
      <c r="L1944" s="89"/>
      <c r="M1944" s="89"/>
      <c r="N1944" s="286">
        <v>15000</v>
      </c>
      <c r="O1944" s="286">
        <v>0</v>
      </c>
      <c r="P1944" s="89" t="s">
        <v>674</v>
      </c>
    </row>
    <row r="1945" spans="1:16" ht="76.5">
      <c r="A1945" s="283" t="s">
        <v>561</v>
      </c>
      <c r="B1945" s="89"/>
      <c r="C1945" s="284" t="s">
        <v>771</v>
      </c>
      <c r="D1945" s="84">
        <v>43496</v>
      </c>
      <c r="E1945" s="85" t="s">
        <v>3166</v>
      </c>
      <c r="F1945" s="85" t="s">
        <v>675</v>
      </c>
      <c r="G1945" s="85">
        <v>183468</v>
      </c>
      <c r="H1945" s="89"/>
      <c r="I1945" s="285" t="s">
        <v>4896</v>
      </c>
      <c r="J1945" s="89"/>
      <c r="K1945" s="89"/>
      <c r="L1945" s="89"/>
      <c r="M1945" s="89"/>
      <c r="N1945" s="286">
        <v>14974.5</v>
      </c>
      <c r="O1945" s="286">
        <v>0</v>
      </c>
      <c r="P1945" s="89" t="s">
        <v>674</v>
      </c>
    </row>
    <row r="1946" spans="1:16" ht="76.5">
      <c r="A1946" s="283" t="s">
        <v>561</v>
      </c>
      <c r="B1946" s="89"/>
      <c r="C1946" s="284" t="s">
        <v>771</v>
      </c>
      <c r="D1946" s="84">
        <v>43496</v>
      </c>
      <c r="E1946" s="85" t="s">
        <v>3166</v>
      </c>
      <c r="F1946" s="85" t="s">
        <v>675</v>
      </c>
      <c r="G1946" s="85">
        <v>183488</v>
      </c>
      <c r="H1946" s="89"/>
      <c r="I1946" s="285" t="s">
        <v>4897</v>
      </c>
      <c r="J1946" s="89"/>
      <c r="K1946" s="89"/>
      <c r="L1946" s="89"/>
      <c r="M1946" s="89"/>
      <c r="N1946" s="286">
        <v>12000</v>
      </c>
      <c r="O1946" s="286">
        <v>0</v>
      </c>
      <c r="P1946" s="89" t="s">
        <v>674</v>
      </c>
    </row>
    <row r="1947" spans="1:16" ht="89.25">
      <c r="A1947" s="283">
        <v>526</v>
      </c>
      <c r="B1947" s="89"/>
      <c r="C1947" s="284" t="s">
        <v>612</v>
      </c>
      <c r="D1947" s="84">
        <v>43496</v>
      </c>
      <c r="E1947" s="85" t="s">
        <v>3172</v>
      </c>
      <c r="F1947" s="85" t="s">
        <v>15</v>
      </c>
      <c r="G1947" s="85">
        <v>7133</v>
      </c>
      <c r="H1947" s="89"/>
      <c r="I1947" s="285" t="s">
        <v>4898</v>
      </c>
      <c r="J1947" s="89"/>
      <c r="K1947" s="89"/>
      <c r="L1947" s="89"/>
      <c r="M1947" s="89"/>
      <c r="N1947" s="286">
        <v>486.78</v>
      </c>
      <c r="O1947" s="286">
        <v>0</v>
      </c>
      <c r="P1947" s="89" t="s">
        <v>674</v>
      </c>
    </row>
    <row r="1948" spans="1:16" ht="89.25">
      <c r="A1948" s="283">
        <v>526</v>
      </c>
      <c r="B1948" s="89"/>
      <c r="C1948" s="284" t="s">
        <v>612</v>
      </c>
      <c r="D1948" s="84">
        <v>43496</v>
      </c>
      <c r="E1948" s="85" t="s">
        <v>3173</v>
      </c>
      <c r="F1948" s="85" t="s">
        <v>15</v>
      </c>
      <c r="G1948" s="85">
        <v>7132</v>
      </c>
      <c r="H1948" s="89"/>
      <c r="I1948" s="285" t="s">
        <v>4899</v>
      </c>
      <c r="J1948" s="89"/>
      <c r="K1948" s="89"/>
      <c r="L1948" s="89"/>
      <c r="M1948" s="89"/>
      <c r="N1948" s="286">
        <v>376.47</v>
      </c>
      <c r="O1948" s="286">
        <v>0</v>
      </c>
      <c r="P1948" s="89" t="s">
        <v>674</v>
      </c>
    </row>
    <row r="1949" spans="1:16" ht="89.25">
      <c r="A1949" s="283">
        <v>594</v>
      </c>
      <c r="B1949" s="89"/>
      <c r="C1949" s="284" t="s">
        <v>100</v>
      </c>
      <c r="D1949" s="84">
        <v>43496</v>
      </c>
      <c r="E1949" s="85" t="s">
        <v>3174</v>
      </c>
      <c r="F1949" s="85" t="s">
        <v>15</v>
      </c>
      <c r="G1949" s="85">
        <v>7136</v>
      </c>
      <c r="H1949" s="89"/>
      <c r="I1949" s="285" t="s">
        <v>4900</v>
      </c>
      <c r="J1949" s="89"/>
      <c r="K1949" s="89"/>
      <c r="L1949" s="89"/>
      <c r="M1949" s="89"/>
      <c r="N1949" s="286">
        <v>533.49</v>
      </c>
      <c r="O1949" s="286">
        <v>0</v>
      </c>
      <c r="P1949" s="89" t="s">
        <v>674</v>
      </c>
    </row>
    <row r="1950" spans="1:16" ht="89.25">
      <c r="A1950" s="283">
        <v>594</v>
      </c>
      <c r="B1950" s="89"/>
      <c r="C1950" s="284" t="s">
        <v>100</v>
      </c>
      <c r="D1950" s="84">
        <v>43496</v>
      </c>
      <c r="E1950" s="85" t="s">
        <v>3175</v>
      </c>
      <c r="F1950" s="85" t="s">
        <v>15</v>
      </c>
      <c r="G1950" s="85">
        <v>7135</v>
      </c>
      <c r="H1950" s="89"/>
      <c r="I1950" s="285" t="s">
        <v>4901</v>
      </c>
      <c r="J1950" s="89"/>
      <c r="K1950" s="89"/>
      <c r="L1950" s="89"/>
      <c r="M1950" s="89"/>
      <c r="N1950" s="286">
        <v>1721.23</v>
      </c>
      <c r="O1950" s="286">
        <v>0</v>
      </c>
      <c r="P1950" s="89" t="s">
        <v>674</v>
      </c>
    </row>
    <row r="1951" spans="1:16" ht="76.5">
      <c r="A1951" s="283">
        <v>46</v>
      </c>
      <c r="B1951" s="89"/>
      <c r="C1951" s="284" t="s">
        <v>50</v>
      </c>
      <c r="D1951" s="84">
        <v>43496</v>
      </c>
      <c r="E1951" s="85" t="s">
        <v>3176</v>
      </c>
      <c r="F1951" s="85" t="s">
        <v>15</v>
      </c>
      <c r="G1951" s="85">
        <v>7137</v>
      </c>
      <c r="H1951" s="89"/>
      <c r="I1951" s="285" t="s">
        <v>4902</v>
      </c>
      <c r="J1951" s="89"/>
      <c r="K1951" s="89"/>
      <c r="L1951" s="89"/>
      <c r="M1951" s="89"/>
      <c r="N1951" s="286">
        <v>1445.05</v>
      </c>
      <c r="O1951" s="286">
        <v>0</v>
      </c>
      <c r="P1951" s="89" t="s">
        <v>674</v>
      </c>
    </row>
    <row r="1952" spans="1:16" ht="102">
      <c r="A1952" s="283">
        <v>513</v>
      </c>
      <c r="B1952" s="89"/>
      <c r="C1952" s="284" t="s">
        <v>173</v>
      </c>
      <c r="D1952" s="84">
        <v>43496</v>
      </c>
      <c r="E1952" s="85" t="s">
        <v>3177</v>
      </c>
      <c r="F1952" s="85" t="s">
        <v>15</v>
      </c>
      <c r="G1952" s="85">
        <v>7130</v>
      </c>
      <c r="H1952" s="89"/>
      <c r="I1952" s="285" t="s">
        <v>4903</v>
      </c>
      <c r="J1952" s="89"/>
      <c r="K1952" s="89"/>
      <c r="L1952" s="89"/>
      <c r="M1952" s="89"/>
      <c r="N1952" s="286">
        <v>141267.70000000001</v>
      </c>
      <c r="O1952" s="286">
        <v>0</v>
      </c>
      <c r="P1952" s="89" t="s">
        <v>674</v>
      </c>
    </row>
    <row r="1953" spans="1:16" ht="76.5">
      <c r="A1953" s="283">
        <v>46</v>
      </c>
      <c r="B1953" s="89"/>
      <c r="C1953" s="284" t="s">
        <v>50</v>
      </c>
      <c r="D1953" s="84">
        <v>43496</v>
      </c>
      <c r="E1953" s="85" t="s">
        <v>3178</v>
      </c>
      <c r="F1953" s="85" t="s">
        <v>15</v>
      </c>
      <c r="G1953" s="85">
        <v>7138</v>
      </c>
      <c r="H1953" s="89"/>
      <c r="I1953" s="285" t="s">
        <v>4904</v>
      </c>
      <c r="J1953" s="89"/>
      <c r="K1953" s="89"/>
      <c r="L1953" s="89"/>
      <c r="M1953" s="89"/>
      <c r="N1953" s="286">
        <v>563.75</v>
      </c>
      <c r="O1953" s="286">
        <v>0</v>
      </c>
      <c r="P1953" s="89" t="s">
        <v>674</v>
      </c>
    </row>
    <row r="1954" spans="1:16" ht="89.25">
      <c r="A1954" s="283">
        <v>683</v>
      </c>
      <c r="B1954" s="89"/>
      <c r="C1954" s="284" t="s">
        <v>1391</v>
      </c>
      <c r="D1954" s="84">
        <v>43496</v>
      </c>
      <c r="E1954" s="85" t="s">
        <v>3179</v>
      </c>
      <c r="F1954" s="85" t="s">
        <v>15</v>
      </c>
      <c r="G1954" s="85">
        <v>7128</v>
      </c>
      <c r="H1954" s="89"/>
      <c r="I1954" s="285" t="s">
        <v>4905</v>
      </c>
      <c r="J1954" s="89"/>
      <c r="K1954" s="89"/>
      <c r="L1954" s="89"/>
      <c r="M1954" s="89"/>
      <c r="N1954" s="286">
        <v>1908.85</v>
      </c>
      <c r="O1954" s="286">
        <v>0</v>
      </c>
      <c r="P1954" s="89" t="s">
        <v>674</v>
      </c>
    </row>
    <row r="1955" spans="1:16" ht="89.25">
      <c r="A1955" s="283">
        <v>513</v>
      </c>
      <c r="B1955" s="89"/>
      <c r="C1955" s="284" t="s">
        <v>173</v>
      </c>
      <c r="D1955" s="84">
        <v>43496</v>
      </c>
      <c r="E1955" s="85" t="s">
        <v>3180</v>
      </c>
      <c r="F1955" s="85" t="s">
        <v>15</v>
      </c>
      <c r="G1955" s="85">
        <v>7131</v>
      </c>
      <c r="H1955" s="89"/>
      <c r="I1955" s="285" t="s">
        <v>4906</v>
      </c>
      <c r="J1955" s="89"/>
      <c r="K1955" s="89"/>
      <c r="L1955" s="89"/>
      <c r="M1955" s="89"/>
      <c r="N1955" s="286">
        <v>1100.6099999999999</v>
      </c>
      <c r="O1955" s="286">
        <v>0</v>
      </c>
      <c r="P1955" s="89" t="s">
        <v>674</v>
      </c>
    </row>
    <row r="1956" spans="1:16" ht="76.5">
      <c r="A1956" s="283">
        <v>132</v>
      </c>
      <c r="B1956" s="89"/>
      <c r="C1956" s="284" t="s">
        <v>70</v>
      </c>
      <c r="D1956" s="84">
        <v>43496</v>
      </c>
      <c r="E1956" s="85" t="s">
        <v>3181</v>
      </c>
      <c r="F1956" s="85" t="s">
        <v>11</v>
      </c>
      <c r="G1956" s="85">
        <v>946021</v>
      </c>
      <c r="H1956" s="89"/>
      <c r="I1956" s="285" t="s">
        <v>4907</v>
      </c>
      <c r="J1956" s="89"/>
      <c r="K1956" s="89"/>
      <c r="L1956" s="89"/>
      <c r="M1956" s="89"/>
      <c r="N1956" s="286">
        <v>1506.1</v>
      </c>
      <c r="O1956" s="286">
        <v>0</v>
      </c>
      <c r="P1956" s="89" t="s">
        <v>674</v>
      </c>
    </row>
    <row r="1957" spans="1:16" ht="89.25">
      <c r="A1957" s="283">
        <v>132</v>
      </c>
      <c r="B1957" s="89"/>
      <c r="C1957" s="284" t="s">
        <v>70</v>
      </c>
      <c r="D1957" s="84">
        <v>43496</v>
      </c>
      <c r="E1957" s="85" t="s">
        <v>3182</v>
      </c>
      <c r="F1957" s="85" t="s">
        <v>11</v>
      </c>
      <c r="G1957" s="85">
        <v>946056</v>
      </c>
      <c r="H1957" s="89"/>
      <c r="I1957" s="285" t="s">
        <v>4908</v>
      </c>
      <c r="J1957" s="89"/>
      <c r="K1957" s="89"/>
      <c r="L1957" s="89"/>
      <c r="M1957" s="89"/>
      <c r="N1957" s="286">
        <v>948.93</v>
      </c>
      <c r="O1957" s="286">
        <v>0</v>
      </c>
      <c r="P1957" s="89" t="s">
        <v>674</v>
      </c>
    </row>
    <row r="1958" spans="1:16" ht="51">
      <c r="A1958" s="283">
        <v>119</v>
      </c>
      <c r="B1958" s="89"/>
      <c r="C1958" s="284" t="s">
        <v>65</v>
      </c>
      <c r="D1958" s="84">
        <v>43496</v>
      </c>
      <c r="E1958" s="85" t="s">
        <v>3183</v>
      </c>
      <c r="F1958" s="85" t="s">
        <v>11</v>
      </c>
      <c r="G1958" s="85">
        <v>946167</v>
      </c>
      <c r="H1958" s="89"/>
      <c r="I1958" s="285" t="s">
        <v>4909</v>
      </c>
      <c r="J1958" s="89"/>
      <c r="K1958" s="89"/>
      <c r="L1958" s="89"/>
      <c r="M1958" s="89"/>
      <c r="N1958" s="286">
        <v>50</v>
      </c>
      <c r="O1958" s="286">
        <v>0</v>
      </c>
      <c r="P1958" s="89" t="s">
        <v>674</v>
      </c>
    </row>
    <row r="1959" spans="1:16" ht="76.5">
      <c r="A1959" s="283" t="s">
        <v>561</v>
      </c>
      <c r="B1959" s="89"/>
      <c r="C1959" s="284" t="s">
        <v>771</v>
      </c>
      <c r="D1959" s="84">
        <v>43496</v>
      </c>
      <c r="E1959" s="85" t="s">
        <v>3166</v>
      </c>
      <c r="F1959" s="85" t="s">
        <v>675</v>
      </c>
      <c r="G1959" s="85">
        <v>183440</v>
      </c>
      <c r="H1959" s="89"/>
      <c r="I1959" s="285" t="s">
        <v>4910</v>
      </c>
      <c r="J1959" s="89"/>
      <c r="K1959" s="89"/>
      <c r="L1959" s="89"/>
      <c r="M1959" s="89"/>
      <c r="N1959" s="286">
        <v>37500</v>
      </c>
      <c r="O1959" s="286">
        <v>0</v>
      </c>
      <c r="P1959" s="89" t="s">
        <v>674</v>
      </c>
    </row>
    <row r="1960" spans="1:16" ht="76.5">
      <c r="A1960" s="283" t="s">
        <v>561</v>
      </c>
      <c r="B1960" s="89"/>
      <c r="C1960" s="284" t="s">
        <v>771</v>
      </c>
      <c r="D1960" s="84">
        <v>43496</v>
      </c>
      <c r="E1960" s="85" t="s">
        <v>3166</v>
      </c>
      <c r="F1960" s="85" t="s">
        <v>675</v>
      </c>
      <c r="G1960" s="85">
        <v>183461</v>
      </c>
      <c r="H1960" s="89"/>
      <c r="I1960" s="285" t="s">
        <v>4911</v>
      </c>
      <c r="J1960" s="89"/>
      <c r="K1960" s="89"/>
      <c r="L1960" s="89"/>
      <c r="M1960" s="89"/>
      <c r="N1960" s="286">
        <v>2250</v>
      </c>
      <c r="O1960" s="286">
        <v>0</v>
      </c>
      <c r="P1960" s="89" t="s">
        <v>674</v>
      </c>
    </row>
    <row r="1961" spans="1:16" ht="76.5">
      <c r="A1961" s="283" t="s">
        <v>561</v>
      </c>
      <c r="B1961" s="89"/>
      <c r="C1961" s="284" t="s">
        <v>771</v>
      </c>
      <c r="D1961" s="84">
        <v>43496</v>
      </c>
      <c r="E1961" s="85" t="s">
        <v>3166</v>
      </c>
      <c r="F1961" s="85" t="s">
        <v>675</v>
      </c>
      <c r="G1961" s="85">
        <v>183430</v>
      </c>
      <c r="H1961" s="89"/>
      <c r="I1961" s="285" t="s">
        <v>4912</v>
      </c>
      <c r="J1961" s="89"/>
      <c r="K1961" s="89"/>
      <c r="L1961" s="89"/>
      <c r="M1961" s="89"/>
      <c r="N1961" s="286">
        <v>11250</v>
      </c>
      <c r="O1961" s="286">
        <v>0</v>
      </c>
      <c r="P1961" s="89" t="s">
        <v>674</v>
      </c>
    </row>
    <row r="1962" spans="1:16" ht="76.5">
      <c r="A1962" s="283" t="s">
        <v>561</v>
      </c>
      <c r="B1962" s="89"/>
      <c r="C1962" s="284" t="s">
        <v>771</v>
      </c>
      <c r="D1962" s="84">
        <v>43496</v>
      </c>
      <c r="E1962" s="85" t="s">
        <v>3166</v>
      </c>
      <c r="F1962" s="85" t="s">
        <v>675</v>
      </c>
      <c r="G1962" s="85">
        <v>183429</v>
      </c>
      <c r="H1962" s="89"/>
      <c r="I1962" s="285" t="s">
        <v>4913</v>
      </c>
      <c r="J1962" s="89"/>
      <c r="K1962" s="89"/>
      <c r="L1962" s="89"/>
      <c r="M1962" s="89"/>
      <c r="N1962" s="286">
        <v>9000</v>
      </c>
      <c r="O1962" s="286">
        <v>0</v>
      </c>
      <c r="P1962" s="89" t="s">
        <v>674</v>
      </c>
    </row>
    <row r="1963" spans="1:16" ht="76.5">
      <c r="A1963" s="283" t="s">
        <v>561</v>
      </c>
      <c r="B1963" s="89"/>
      <c r="C1963" s="284" t="s">
        <v>771</v>
      </c>
      <c r="D1963" s="84">
        <v>43496</v>
      </c>
      <c r="E1963" s="85" t="s">
        <v>3166</v>
      </c>
      <c r="F1963" s="85" t="s">
        <v>675</v>
      </c>
      <c r="G1963" s="85">
        <v>183431</v>
      </c>
      <c r="H1963" s="89"/>
      <c r="I1963" s="285" t="s">
        <v>4914</v>
      </c>
      <c r="J1963" s="89"/>
      <c r="K1963" s="89"/>
      <c r="L1963" s="89"/>
      <c r="M1963" s="89"/>
      <c r="N1963" s="286">
        <v>17425</v>
      </c>
      <c r="O1963" s="286">
        <v>0</v>
      </c>
      <c r="P1963" s="89" t="s">
        <v>674</v>
      </c>
    </row>
    <row r="1964" spans="1:16" ht="76.5">
      <c r="A1964" s="283" t="s">
        <v>561</v>
      </c>
      <c r="B1964" s="89"/>
      <c r="C1964" s="284" t="s">
        <v>771</v>
      </c>
      <c r="D1964" s="84">
        <v>43496</v>
      </c>
      <c r="E1964" s="85" t="s">
        <v>3166</v>
      </c>
      <c r="F1964" s="85" t="s">
        <v>675</v>
      </c>
      <c r="G1964" s="85">
        <v>183428</v>
      </c>
      <c r="H1964" s="89"/>
      <c r="I1964" s="285" t="s">
        <v>4915</v>
      </c>
      <c r="J1964" s="89"/>
      <c r="K1964" s="89"/>
      <c r="L1964" s="89"/>
      <c r="M1964" s="89"/>
      <c r="N1964" s="286">
        <v>7623</v>
      </c>
      <c r="O1964" s="286">
        <v>0</v>
      </c>
      <c r="P1964" s="89" t="s">
        <v>674</v>
      </c>
    </row>
    <row r="1965" spans="1:16" ht="76.5">
      <c r="A1965" s="283" t="s">
        <v>561</v>
      </c>
      <c r="B1965" s="89"/>
      <c r="C1965" s="284" t="s">
        <v>771</v>
      </c>
      <c r="D1965" s="84">
        <v>43496</v>
      </c>
      <c r="E1965" s="85" t="s">
        <v>3166</v>
      </c>
      <c r="F1965" s="85" t="s">
        <v>675</v>
      </c>
      <c r="G1965" s="85">
        <v>183432</v>
      </c>
      <c r="H1965" s="89"/>
      <c r="I1965" s="285" t="s">
        <v>4916</v>
      </c>
      <c r="J1965" s="89"/>
      <c r="K1965" s="89"/>
      <c r="L1965" s="89"/>
      <c r="M1965" s="89"/>
      <c r="N1965" s="286">
        <v>3150</v>
      </c>
      <c r="O1965" s="286">
        <v>0</v>
      </c>
      <c r="P1965" s="89" t="s">
        <v>674</v>
      </c>
    </row>
    <row r="1966" spans="1:16" ht="76.5">
      <c r="A1966" s="283" t="s">
        <v>561</v>
      </c>
      <c r="B1966" s="89"/>
      <c r="C1966" s="284" t="s">
        <v>771</v>
      </c>
      <c r="D1966" s="84">
        <v>43496</v>
      </c>
      <c r="E1966" s="85" t="s">
        <v>3166</v>
      </c>
      <c r="F1966" s="85" t="s">
        <v>675</v>
      </c>
      <c r="G1966" s="85">
        <v>183427</v>
      </c>
      <c r="H1966" s="89"/>
      <c r="I1966" s="285" t="s">
        <v>4917</v>
      </c>
      <c r="J1966" s="89"/>
      <c r="K1966" s="89"/>
      <c r="L1966" s="89"/>
      <c r="M1966" s="89"/>
      <c r="N1966" s="286">
        <v>7200</v>
      </c>
      <c r="O1966" s="286">
        <v>0</v>
      </c>
      <c r="P1966" s="89" t="s">
        <v>674</v>
      </c>
    </row>
    <row r="1967" spans="1:16" ht="76.5">
      <c r="A1967" s="283" t="s">
        <v>561</v>
      </c>
      <c r="B1967" s="89"/>
      <c r="C1967" s="284" t="s">
        <v>771</v>
      </c>
      <c r="D1967" s="84">
        <v>43496</v>
      </c>
      <c r="E1967" s="85" t="s">
        <v>3166</v>
      </c>
      <c r="F1967" s="85" t="s">
        <v>675</v>
      </c>
      <c r="G1967" s="85">
        <v>183433</v>
      </c>
      <c r="H1967" s="89"/>
      <c r="I1967" s="285" t="s">
        <v>4918</v>
      </c>
      <c r="J1967" s="89"/>
      <c r="K1967" s="89"/>
      <c r="L1967" s="89"/>
      <c r="M1967" s="89"/>
      <c r="N1967" s="286">
        <v>31500</v>
      </c>
      <c r="O1967" s="286">
        <v>0</v>
      </c>
      <c r="P1967" s="89" t="s">
        <v>674</v>
      </c>
    </row>
    <row r="1968" spans="1:16" ht="76.5">
      <c r="A1968" s="283" t="s">
        <v>561</v>
      </c>
      <c r="B1968" s="89"/>
      <c r="C1968" s="284" t="s">
        <v>771</v>
      </c>
      <c r="D1968" s="84">
        <v>43496</v>
      </c>
      <c r="E1968" s="85" t="s">
        <v>3166</v>
      </c>
      <c r="F1968" s="85" t="s">
        <v>675</v>
      </c>
      <c r="G1968" s="85">
        <v>183426</v>
      </c>
      <c r="H1968" s="89"/>
      <c r="I1968" s="285" t="s">
        <v>4919</v>
      </c>
      <c r="J1968" s="89"/>
      <c r="K1968" s="89"/>
      <c r="L1968" s="89"/>
      <c r="M1968" s="89"/>
      <c r="N1968" s="286">
        <v>16500</v>
      </c>
      <c r="O1968" s="286">
        <v>0</v>
      </c>
      <c r="P1968" s="89" t="s">
        <v>674</v>
      </c>
    </row>
    <row r="1969" spans="1:16" ht="76.5">
      <c r="A1969" s="283" t="s">
        <v>561</v>
      </c>
      <c r="B1969" s="89"/>
      <c r="C1969" s="284" t="s">
        <v>771</v>
      </c>
      <c r="D1969" s="84">
        <v>43496</v>
      </c>
      <c r="E1969" s="85" t="s">
        <v>3166</v>
      </c>
      <c r="F1969" s="85" t="s">
        <v>675</v>
      </c>
      <c r="G1969" s="85">
        <v>183434</v>
      </c>
      <c r="H1969" s="89"/>
      <c r="I1969" s="285" t="s">
        <v>4920</v>
      </c>
      <c r="J1969" s="89"/>
      <c r="K1969" s="89"/>
      <c r="L1969" s="89"/>
      <c r="M1969" s="89"/>
      <c r="N1969" s="286">
        <v>14850</v>
      </c>
      <c r="O1969" s="286">
        <v>0</v>
      </c>
      <c r="P1969" s="89" t="s">
        <v>674</v>
      </c>
    </row>
    <row r="1970" spans="1:16" ht="76.5">
      <c r="A1970" s="283" t="s">
        <v>561</v>
      </c>
      <c r="B1970" s="89"/>
      <c r="C1970" s="284" t="s">
        <v>771</v>
      </c>
      <c r="D1970" s="84">
        <v>43496</v>
      </c>
      <c r="E1970" s="85" t="s">
        <v>3166</v>
      </c>
      <c r="F1970" s="85" t="s">
        <v>675</v>
      </c>
      <c r="G1970" s="85">
        <v>183460</v>
      </c>
      <c r="H1970" s="89"/>
      <c r="I1970" s="285" t="s">
        <v>4921</v>
      </c>
      <c r="J1970" s="89"/>
      <c r="K1970" s="89"/>
      <c r="L1970" s="89"/>
      <c r="M1970" s="89"/>
      <c r="N1970" s="286">
        <v>16200</v>
      </c>
      <c r="O1970" s="286">
        <v>0</v>
      </c>
      <c r="P1970" s="89" t="s">
        <v>674</v>
      </c>
    </row>
    <row r="1971" spans="1:16" ht="76.5">
      <c r="A1971" s="283" t="s">
        <v>561</v>
      </c>
      <c r="B1971" s="89"/>
      <c r="C1971" s="284" t="s">
        <v>771</v>
      </c>
      <c r="D1971" s="84">
        <v>43496</v>
      </c>
      <c r="E1971" s="85" t="s">
        <v>3166</v>
      </c>
      <c r="F1971" s="85" t="s">
        <v>675</v>
      </c>
      <c r="G1971" s="85">
        <v>183425</v>
      </c>
      <c r="H1971" s="89"/>
      <c r="I1971" s="285" t="s">
        <v>4922</v>
      </c>
      <c r="J1971" s="89"/>
      <c r="K1971" s="89"/>
      <c r="L1971" s="89"/>
      <c r="M1971" s="89"/>
      <c r="N1971" s="286">
        <v>7079</v>
      </c>
      <c r="O1971" s="286">
        <v>0</v>
      </c>
      <c r="P1971" s="89" t="s">
        <v>674</v>
      </c>
    </row>
    <row r="1972" spans="1:16" ht="76.5">
      <c r="A1972" s="283" t="s">
        <v>561</v>
      </c>
      <c r="B1972" s="89"/>
      <c r="C1972" s="284" t="s">
        <v>771</v>
      </c>
      <c r="D1972" s="84">
        <v>43496</v>
      </c>
      <c r="E1972" s="85" t="s">
        <v>3166</v>
      </c>
      <c r="F1972" s="85" t="s">
        <v>675</v>
      </c>
      <c r="G1972" s="85">
        <v>183459</v>
      </c>
      <c r="H1972" s="89"/>
      <c r="I1972" s="285" t="s">
        <v>4923</v>
      </c>
      <c r="J1972" s="89"/>
      <c r="K1972" s="89"/>
      <c r="L1972" s="89"/>
      <c r="M1972" s="89"/>
      <c r="N1972" s="286">
        <v>26954</v>
      </c>
      <c r="O1972" s="286">
        <v>0</v>
      </c>
      <c r="P1972" s="89" t="s">
        <v>674</v>
      </c>
    </row>
    <row r="1973" spans="1:16" ht="76.5">
      <c r="A1973" s="283" t="s">
        <v>561</v>
      </c>
      <c r="B1973" s="89"/>
      <c r="C1973" s="284" t="s">
        <v>771</v>
      </c>
      <c r="D1973" s="84">
        <v>43496</v>
      </c>
      <c r="E1973" s="85" t="s">
        <v>3166</v>
      </c>
      <c r="F1973" s="85" t="s">
        <v>675</v>
      </c>
      <c r="G1973" s="85">
        <v>183435</v>
      </c>
      <c r="H1973" s="89"/>
      <c r="I1973" s="285" t="s">
        <v>4924</v>
      </c>
      <c r="J1973" s="89"/>
      <c r="K1973" s="89"/>
      <c r="L1973" s="89"/>
      <c r="M1973" s="89"/>
      <c r="N1973" s="286">
        <v>13050</v>
      </c>
      <c r="O1973" s="286">
        <v>0</v>
      </c>
      <c r="P1973" s="89" t="s">
        <v>674</v>
      </c>
    </row>
    <row r="1974" spans="1:16" ht="76.5">
      <c r="A1974" s="283" t="s">
        <v>561</v>
      </c>
      <c r="B1974" s="89"/>
      <c r="C1974" s="284" t="s">
        <v>771</v>
      </c>
      <c r="D1974" s="84">
        <v>43496</v>
      </c>
      <c r="E1974" s="85" t="s">
        <v>3166</v>
      </c>
      <c r="F1974" s="85" t="s">
        <v>675</v>
      </c>
      <c r="G1974" s="85">
        <v>183424</v>
      </c>
      <c r="H1974" s="89"/>
      <c r="I1974" s="285" t="s">
        <v>4925</v>
      </c>
      <c r="J1974" s="89"/>
      <c r="K1974" s="89"/>
      <c r="L1974" s="89"/>
      <c r="M1974" s="89"/>
      <c r="N1974" s="286">
        <v>19500</v>
      </c>
      <c r="O1974" s="286">
        <v>0</v>
      </c>
      <c r="P1974" s="89" t="s">
        <v>674</v>
      </c>
    </row>
    <row r="1975" spans="1:16" ht="76.5">
      <c r="A1975" s="283" t="s">
        <v>561</v>
      </c>
      <c r="B1975" s="89"/>
      <c r="C1975" s="284" t="s">
        <v>771</v>
      </c>
      <c r="D1975" s="84">
        <v>43496</v>
      </c>
      <c r="E1975" s="85" t="s">
        <v>3166</v>
      </c>
      <c r="F1975" s="85" t="s">
        <v>675</v>
      </c>
      <c r="G1975" s="85">
        <v>183436</v>
      </c>
      <c r="H1975" s="89"/>
      <c r="I1975" s="285" t="s">
        <v>4926</v>
      </c>
      <c r="J1975" s="89"/>
      <c r="K1975" s="89"/>
      <c r="L1975" s="89"/>
      <c r="M1975" s="89"/>
      <c r="N1975" s="286">
        <v>458627</v>
      </c>
      <c r="O1975" s="286">
        <v>0</v>
      </c>
      <c r="P1975" s="89" t="s">
        <v>674</v>
      </c>
    </row>
    <row r="1976" spans="1:16" ht="76.5">
      <c r="A1976" s="283" t="s">
        <v>561</v>
      </c>
      <c r="B1976" s="89"/>
      <c r="C1976" s="284" t="s">
        <v>771</v>
      </c>
      <c r="D1976" s="84">
        <v>43496</v>
      </c>
      <c r="E1976" s="85" t="s">
        <v>3166</v>
      </c>
      <c r="F1976" s="85" t="s">
        <v>675</v>
      </c>
      <c r="G1976" s="85">
        <v>183439</v>
      </c>
      <c r="H1976" s="89"/>
      <c r="I1976" s="285" t="s">
        <v>4927</v>
      </c>
      <c r="J1976" s="89"/>
      <c r="K1976" s="89"/>
      <c r="L1976" s="89"/>
      <c r="M1976" s="89"/>
      <c r="N1976" s="286">
        <v>1800</v>
      </c>
      <c r="O1976" s="286">
        <v>0</v>
      </c>
      <c r="P1976" s="89" t="s">
        <v>674</v>
      </c>
    </row>
    <row r="1977" spans="1:16" ht="76.5">
      <c r="A1977" s="283" t="s">
        <v>561</v>
      </c>
      <c r="B1977" s="89"/>
      <c r="C1977" s="284" t="s">
        <v>771</v>
      </c>
      <c r="D1977" s="84">
        <v>43496</v>
      </c>
      <c r="E1977" s="85" t="s">
        <v>3166</v>
      </c>
      <c r="F1977" s="85" t="s">
        <v>675</v>
      </c>
      <c r="G1977" s="85">
        <v>183458</v>
      </c>
      <c r="H1977" s="89"/>
      <c r="I1977" s="285" t="s">
        <v>4928</v>
      </c>
      <c r="J1977" s="89"/>
      <c r="K1977" s="89"/>
      <c r="L1977" s="89"/>
      <c r="M1977" s="89"/>
      <c r="N1977" s="286">
        <v>6000</v>
      </c>
      <c r="O1977" s="286">
        <v>0</v>
      </c>
      <c r="P1977" s="89" t="s">
        <v>674</v>
      </c>
    </row>
    <row r="1978" spans="1:16" ht="76.5">
      <c r="A1978" s="283" t="s">
        <v>561</v>
      </c>
      <c r="B1978" s="89"/>
      <c r="C1978" s="284" t="s">
        <v>771</v>
      </c>
      <c r="D1978" s="84">
        <v>43496</v>
      </c>
      <c r="E1978" s="85" t="s">
        <v>3166</v>
      </c>
      <c r="F1978" s="85" t="s">
        <v>675</v>
      </c>
      <c r="G1978" s="85">
        <v>183457</v>
      </c>
      <c r="H1978" s="89"/>
      <c r="I1978" s="285" t="s">
        <v>4929</v>
      </c>
      <c r="J1978" s="89"/>
      <c r="K1978" s="89"/>
      <c r="L1978" s="89"/>
      <c r="M1978" s="89"/>
      <c r="N1978" s="286">
        <v>450</v>
      </c>
      <c r="O1978" s="286">
        <v>0</v>
      </c>
      <c r="P1978" s="89" t="s">
        <v>674</v>
      </c>
    </row>
    <row r="1979" spans="1:16" ht="76.5">
      <c r="A1979" s="283" t="s">
        <v>561</v>
      </c>
      <c r="B1979" s="89"/>
      <c r="C1979" s="284" t="s">
        <v>771</v>
      </c>
      <c r="D1979" s="84">
        <v>43496</v>
      </c>
      <c r="E1979" s="85" t="s">
        <v>3166</v>
      </c>
      <c r="F1979" s="85" t="s">
        <v>675</v>
      </c>
      <c r="G1979" s="85">
        <v>183456</v>
      </c>
      <c r="H1979" s="89"/>
      <c r="I1979" s="285" t="s">
        <v>4930</v>
      </c>
      <c r="J1979" s="89"/>
      <c r="K1979" s="89"/>
      <c r="L1979" s="89"/>
      <c r="M1979" s="89"/>
      <c r="N1979" s="286">
        <v>11979.5</v>
      </c>
      <c r="O1979" s="286">
        <v>0</v>
      </c>
      <c r="P1979" s="89" t="s">
        <v>674</v>
      </c>
    </row>
    <row r="1980" spans="1:16" ht="76.5">
      <c r="A1980" s="283" t="s">
        <v>561</v>
      </c>
      <c r="B1980" s="89"/>
      <c r="C1980" s="284" t="s">
        <v>771</v>
      </c>
      <c r="D1980" s="84">
        <v>43496</v>
      </c>
      <c r="E1980" s="85" t="s">
        <v>3166</v>
      </c>
      <c r="F1980" s="85" t="s">
        <v>675</v>
      </c>
      <c r="G1980" s="85">
        <v>183455</v>
      </c>
      <c r="H1980" s="89"/>
      <c r="I1980" s="285" t="s">
        <v>4931</v>
      </c>
      <c r="J1980" s="89"/>
      <c r="K1980" s="89"/>
      <c r="L1980" s="89"/>
      <c r="M1980" s="89"/>
      <c r="N1980" s="286">
        <v>19350</v>
      </c>
      <c r="O1980" s="286">
        <v>0</v>
      </c>
      <c r="P1980" s="89" t="s">
        <v>674</v>
      </c>
    </row>
    <row r="1981" spans="1:16" ht="76.5">
      <c r="A1981" s="283" t="s">
        <v>561</v>
      </c>
      <c r="B1981" s="89"/>
      <c r="C1981" s="284" t="s">
        <v>771</v>
      </c>
      <c r="D1981" s="84">
        <v>43496</v>
      </c>
      <c r="E1981" s="85" t="s">
        <v>3166</v>
      </c>
      <c r="F1981" s="85" t="s">
        <v>675</v>
      </c>
      <c r="G1981" s="85">
        <v>183454</v>
      </c>
      <c r="H1981" s="89"/>
      <c r="I1981" s="285" t="s">
        <v>4932</v>
      </c>
      <c r="J1981" s="89"/>
      <c r="K1981" s="89"/>
      <c r="L1981" s="89"/>
      <c r="M1981" s="89"/>
      <c r="N1981" s="286">
        <v>15000</v>
      </c>
      <c r="O1981" s="286">
        <v>0</v>
      </c>
      <c r="P1981" s="89" t="s">
        <v>674</v>
      </c>
    </row>
    <row r="1982" spans="1:16" ht="76.5">
      <c r="A1982" s="283" t="s">
        <v>561</v>
      </c>
      <c r="B1982" s="89"/>
      <c r="C1982" s="284" t="s">
        <v>771</v>
      </c>
      <c r="D1982" s="84">
        <v>43496</v>
      </c>
      <c r="E1982" s="85" t="s">
        <v>3166</v>
      </c>
      <c r="F1982" s="85" t="s">
        <v>675</v>
      </c>
      <c r="G1982" s="85">
        <v>183453</v>
      </c>
      <c r="H1982" s="89"/>
      <c r="I1982" s="285" t="s">
        <v>4933</v>
      </c>
      <c r="J1982" s="89"/>
      <c r="K1982" s="89"/>
      <c r="L1982" s="89"/>
      <c r="M1982" s="89"/>
      <c r="N1982" s="286">
        <v>6750</v>
      </c>
      <c r="O1982" s="286">
        <v>0</v>
      </c>
      <c r="P1982" s="89" t="s">
        <v>674</v>
      </c>
    </row>
    <row r="1983" spans="1:16" ht="76.5">
      <c r="A1983" s="283" t="s">
        <v>561</v>
      </c>
      <c r="B1983" s="89"/>
      <c r="C1983" s="284" t="s">
        <v>771</v>
      </c>
      <c r="D1983" s="84">
        <v>43496</v>
      </c>
      <c r="E1983" s="85" t="s">
        <v>3166</v>
      </c>
      <c r="F1983" s="85" t="s">
        <v>675</v>
      </c>
      <c r="G1983" s="85">
        <v>183452</v>
      </c>
      <c r="H1983" s="89"/>
      <c r="I1983" s="285" t="s">
        <v>4934</v>
      </c>
      <c r="J1983" s="89"/>
      <c r="K1983" s="89"/>
      <c r="L1983" s="89"/>
      <c r="M1983" s="89"/>
      <c r="N1983" s="286">
        <v>11250</v>
      </c>
      <c r="O1983" s="286">
        <v>0</v>
      </c>
      <c r="P1983" s="89" t="s">
        <v>674</v>
      </c>
    </row>
    <row r="1984" spans="1:16" ht="76.5">
      <c r="A1984" s="283" t="s">
        <v>561</v>
      </c>
      <c r="B1984" s="89"/>
      <c r="C1984" s="284" t="s">
        <v>771</v>
      </c>
      <c r="D1984" s="84">
        <v>43496</v>
      </c>
      <c r="E1984" s="85" t="s">
        <v>3166</v>
      </c>
      <c r="F1984" s="85" t="s">
        <v>675</v>
      </c>
      <c r="G1984" s="85">
        <v>183451</v>
      </c>
      <c r="H1984" s="89"/>
      <c r="I1984" s="285" t="s">
        <v>4935</v>
      </c>
      <c r="J1984" s="89"/>
      <c r="K1984" s="89"/>
      <c r="L1984" s="89"/>
      <c r="M1984" s="89"/>
      <c r="N1984" s="286">
        <v>3600</v>
      </c>
      <c r="O1984" s="286">
        <v>0</v>
      </c>
      <c r="P1984" s="89" t="s">
        <v>674</v>
      </c>
    </row>
    <row r="1985" spans="1:16" ht="76.5">
      <c r="A1985" s="283" t="s">
        <v>561</v>
      </c>
      <c r="B1985" s="89"/>
      <c r="C1985" s="284" t="s">
        <v>771</v>
      </c>
      <c r="D1985" s="84">
        <v>43496</v>
      </c>
      <c r="E1985" s="85" t="s">
        <v>3166</v>
      </c>
      <c r="F1985" s="85" t="s">
        <v>675</v>
      </c>
      <c r="G1985" s="85">
        <v>183450</v>
      </c>
      <c r="H1985" s="89"/>
      <c r="I1985" s="285" t="s">
        <v>4936</v>
      </c>
      <c r="J1985" s="89"/>
      <c r="K1985" s="89"/>
      <c r="L1985" s="89"/>
      <c r="M1985" s="89"/>
      <c r="N1985" s="286">
        <v>16200</v>
      </c>
      <c r="O1985" s="286">
        <v>0</v>
      </c>
      <c r="P1985" s="89" t="s">
        <v>674</v>
      </c>
    </row>
    <row r="1986" spans="1:16" ht="76.5">
      <c r="A1986" s="283" t="s">
        <v>561</v>
      </c>
      <c r="B1986" s="89"/>
      <c r="C1986" s="284" t="s">
        <v>771</v>
      </c>
      <c r="D1986" s="84">
        <v>43496</v>
      </c>
      <c r="E1986" s="85" t="s">
        <v>3166</v>
      </c>
      <c r="F1986" s="85" t="s">
        <v>675</v>
      </c>
      <c r="G1986" s="85">
        <v>183449</v>
      </c>
      <c r="H1986" s="89"/>
      <c r="I1986" s="285" t="s">
        <v>4937</v>
      </c>
      <c r="J1986" s="89"/>
      <c r="K1986" s="89"/>
      <c r="L1986" s="89"/>
      <c r="M1986" s="89"/>
      <c r="N1986" s="286">
        <v>5173</v>
      </c>
      <c r="O1986" s="286">
        <v>0</v>
      </c>
      <c r="P1986" s="89" t="s">
        <v>674</v>
      </c>
    </row>
    <row r="1987" spans="1:16" ht="76.5">
      <c r="A1987" s="283" t="s">
        <v>561</v>
      </c>
      <c r="B1987" s="89"/>
      <c r="C1987" s="284" t="s">
        <v>771</v>
      </c>
      <c r="D1987" s="84">
        <v>43496</v>
      </c>
      <c r="E1987" s="85" t="s">
        <v>3166</v>
      </c>
      <c r="F1987" s="85" t="s">
        <v>675</v>
      </c>
      <c r="G1987" s="85">
        <v>183448</v>
      </c>
      <c r="H1987" s="89"/>
      <c r="I1987" s="285" t="s">
        <v>4938</v>
      </c>
      <c r="J1987" s="89"/>
      <c r="K1987" s="89"/>
      <c r="L1987" s="89"/>
      <c r="M1987" s="89"/>
      <c r="N1987" s="286">
        <v>12150</v>
      </c>
      <c r="O1987" s="286">
        <v>0</v>
      </c>
      <c r="P1987" s="89" t="s">
        <v>674</v>
      </c>
    </row>
    <row r="1988" spans="1:16" ht="76.5">
      <c r="A1988" s="283" t="s">
        <v>561</v>
      </c>
      <c r="B1988" s="89"/>
      <c r="C1988" s="284" t="s">
        <v>771</v>
      </c>
      <c r="D1988" s="84">
        <v>43496</v>
      </c>
      <c r="E1988" s="85" t="s">
        <v>3166</v>
      </c>
      <c r="F1988" s="85" t="s">
        <v>675</v>
      </c>
      <c r="G1988" s="85">
        <v>183447</v>
      </c>
      <c r="H1988" s="89"/>
      <c r="I1988" s="285" t="s">
        <v>4939</v>
      </c>
      <c r="J1988" s="89"/>
      <c r="K1988" s="89"/>
      <c r="L1988" s="89"/>
      <c r="M1988" s="89"/>
      <c r="N1988" s="286">
        <v>6300</v>
      </c>
      <c r="O1988" s="286">
        <v>0</v>
      </c>
      <c r="P1988" s="89" t="s">
        <v>674</v>
      </c>
    </row>
    <row r="1989" spans="1:16" ht="76.5">
      <c r="A1989" s="283" t="s">
        <v>561</v>
      </c>
      <c r="B1989" s="89"/>
      <c r="C1989" s="284" t="s">
        <v>771</v>
      </c>
      <c r="D1989" s="84">
        <v>43496</v>
      </c>
      <c r="E1989" s="85" t="s">
        <v>3166</v>
      </c>
      <c r="F1989" s="85" t="s">
        <v>675</v>
      </c>
      <c r="G1989" s="85">
        <v>183446</v>
      </c>
      <c r="H1989" s="89"/>
      <c r="I1989" s="285" t="s">
        <v>4940</v>
      </c>
      <c r="J1989" s="89"/>
      <c r="K1989" s="89"/>
      <c r="L1989" s="89"/>
      <c r="M1989" s="89"/>
      <c r="N1989" s="286">
        <v>15000</v>
      </c>
      <c r="O1989" s="286">
        <v>0</v>
      </c>
      <c r="P1989" s="89" t="s">
        <v>674</v>
      </c>
    </row>
    <row r="1990" spans="1:16" ht="76.5">
      <c r="A1990" s="283" t="s">
        <v>561</v>
      </c>
      <c r="B1990" s="89"/>
      <c r="C1990" s="284" t="s">
        <v>771</v>
      </c>
      <c r="D1990" s="84">
        <v>43496</v>
      </c>
      <c r="E1990" s="85" t="s">
        <v>3166</v>
      </c>
      <c r="F1990" s="85" t="s">
        <v>675</v>
      </c>
      <c r="G1990" s="85">
        <v>183445</v>
      </c>
      <c r="H1990" s="89"/>
      <c r="I1990" s="285" t="s">
        <v>4941</v>
      </c>
      <c r="J1990" s="89"/>
      <c r="K1990" s="89"/>
      <c r="L1990" s="89"/>
      <c r="M1990" s="89"/>
      <c r="N1990" s="286">
        <v>10350</v>
      </c>
      <c r="O1990" s="286">
        <v>0</v>
      </c>
      <c r="P1990" s="89" t="s">
        <v>674</v>
      </c>
    </row>
    <row r="1991" spans="1:16" ht="76.5">
      <c r="A1991" s="283" t="s">
        <v>561</v>
      </c>
      <c r="B1991" s="89"/>
      <c r="C1991" s="284" t="s">
        <v>771</v>
      </c>
      <c r="D1991" s="84">
        <v>43496</v>
      </c>
      <c r="E1991" s="85" t="s">
        <v>3166</v>
      </c>
      <c r="F1991" s="85" t="s">
        <v>675</v>
      </c>
      <c r="G1991" s="85">
        <v>183444</v>
      </c>
      <c r="H1991" s="89"/>
      <c r="I1991" s="285" t="s">
        <v>4942</v>
      </c>
      <c r="J1991" s="89"/>
      <c r="K1991" s="89"/>
      <c r="L1991" s="89"/>
      <c r="M1991" s="89"/>
      <c r="N1991" s="286">
        <v>14850</v>
      </c>
      <c r="O1991" s="286">
        <v>0</v>
      </c>
      <c r="P1991" s="89" t="s">
        <v>674</v>
      </c>
    </row>
    <row r="1992" spans="1:16" ht="76.5">
      <c r="A1992" s="283" t="s">
        <v>561</v>
      </c>
      <c r="B1992" s="89"/>
      <c r="C1992" s="284" t="s">
        <v>771</v>
      </c>
      <c r="D1992" s="84">
        <v>43496</v>
      </c>
      <c r="E1992" s="85" t="s">
        <v>3166</v>
      </c>
      <c r="F1992" s="85" t="s">
        <v>675</v>
      </c>
      <c r="G1992" s="85">
        <v>183462</v>
      </c>
      <c r="H1992" s="89"/>
      <c r="I1992" s="285" t="s">
        <v>4943</v>
      </c>
      <c r="J1992" s="89"/>
      <c r="K1992" s="89"/>
      <c r="L1992" s="89"/>
      <c r="M1992" s="89"/>
      <c r="N1992" s="286">
        <v>17697</v>
      </c>
      <c r="O1992" s="286">
        <v>0</v>
      </c>
      <c r="P1992" s="89" t="s">
        <v>674</v>
      </c>
    </row>
    <row r="1993" spans="1:16" ht="76.5">
      <c r="A1993" s="283" t="s">
        <v>561</v>
      </c>
      <c r="B1993" s="89"/>
      <c r="C1993" s="284" t="s">
        <v>771</v>
      </c>
      <c r="D1993" s="84">
        <v>43496</v>
      </c>
      <c r="E1993" s="85" t="s">
        <v>3166</v>
      </c>
      <c r="F1993" s="85" t="s">
        <v>675</v>
      </c>
      <c r="G1993" s="85">
        <v>183438</v>
      </c>
      <c r="H1993" s="89"/>
      <c r="I1993" s="285" t="s">
        <v>4944</v>
      </c>
      <c r="J1993" s="89"/>
      <c r="K1993" s="89"/>
      <c r="L1993" s="89"/>
      <c r="M1993" s="89"/>
      <c r="N1993" s="286">
        <v>13950</v>
      </c>
      <c r="O1993" s="286">
        <v>0</v>
      </c>
      <c r="P1993" s="89" t="s">
        <v>674</v>
      </c>
    </row>
    <row r="1994" spans="1:16" ht="76.5">
      <c r="A1994" s="283" t="s">
        <v>561</v>
      </c>
      <c r="B1994" s="89"/>
      <c r="C1994" s="284" t="s">
        <v>771</v>
      </c>
      <c r="D1994" s="84">
        <v>43496</v>
      </c>
      <c r="E1994" s="85" t="s">
        <v>3166</v>
      </c>
      <c r="F1994" s="85" t="s">
        <v>675</v>
      </c>
      <c r="G1994" s="85">
        <v>183463</v>
      </c>
      <c r="H1994" s="89"/>
      <c r="I1994" s="285" t="s">
        <v>4945</v>
      </c>
      <c r="J1994" s="89"/>
      <c r="K1994" s="89"/>
      <c r="L1994" s="89"/>
      <c r="M1994" s="89"/>
      <c r="N1994" s="286">
        <v>9000</v>
      </c>
      <c r="O1994" s="286">
        <v>0</v>
      </c>
      <c r="P1994" s="89" t="s">
        <v>674</v>
      </c>
    </row>
    <row r="1995" spans="1:16" ht="76.5">
      <c r="A1995" s="283" t="s">
        <v>561</v>
      </c>
      <c r="B1995" s="89"/>
      <c r="C1995" s="284" t="s">
        <v>771</v>
      </c>
      <c r="D1995" s="84">
        <v>43496</v>
      </c>
      <c r="E1995" s="85" t="s">
        <v>3166</v>
      </c>
      <c r="F1995" s="85" t="s">
        <v>675</v>
      </c>
      <c r="G1995" s="85">
        <v>183443</v>
      </c>
      <c r="H1995" s="89"/>
      <c r="I1995" s="285" t="s">
        <v>4946</v>
      </c>
      <c r="J1995" s="89"/>
      <c r="K1995" s="89"/>
      <c r="L1995" s="89"/>
      <c r="M1995" s="89"/>
      <c r="N1995" s="286">
        <v>12000</v>
      </c>
      <c r="O1995" s="286">
        <v>0</v>
      </c>
      <c r="P1995" s="89" t="s">
        <v>674</v>
      </c>
    </row>
    <row r="1996" spans="1:16" ht="76.5">
      <c r="A1996" s="283" t="s">
        <v>561</v>
      </c>
      <c r="B1996" s="89"/>
      <c r="C1996" s="284" t="s">
        <v>771</v>
      </c>
      <c r="D1996" s="84">
        <v>43496</v>
      </c>
      <c r="E1996" s="85" t="s">
        <v>3166</v>
      </c>
      <c r="F1996" s="85" t="s">
        <v>675</v>
      </c>
      <c r="G1996" s="85">
        <v>183437</v>
      </c>
      <c r="H1996" s="89"/>
      <c r="I1996" s="285" t="s">
        <v>4947</v>
      </c>
      <c r="J1996" s="89"/>
      <c r="K1996" s="89"/>
      <c r="L1996" s="89"/>
      <c r="M1996" s="89"/>
      <c r="N1996" s="286">
        <v>3000</v>
      </c>
      <c r="O1996" s="286">
        <v>0</v>
      </c>
      <c r="P1996" s="89" t="s">
        <v>674</v>
      </c>
    </row>
    <row r="1997" spans="1:16" ht="76.5">
      <c r="A1997" s="283" t="s">
        <v>561</v>
      </c>
      <c r="B1997" s="89"/>
      <c r="C1997" s="284" t="s">
        <v>771</v>
      </c>
      <c r="D1997" s="84">
        <v>43496</v>
      </c>
      <c r="E1997" s="85" t="s">
        <v>3166</v>
      </c>
      <c r="F1997" s="85" t="s">
        <v>675</v>
      </c>
      <c r="G1997" s="85">
        <v>183442</v>
      </c>
      <c r="H1997" s="89"/>
      <c r="I1997" s="285" t="s">
        <v>4948</v>
      </c>
      <c r="J1997" s="89"/>
      <c r="K1997" s="89"/>
      <c r="L1997" s="89"/>
      <c r="M1997" s="89"/>
      <c r="N1997" s="286">
        <v>3600</v>
      </c>
      <c r="O1997" s="286">
        <v>0</v>
      </c>
      <c r="P1997" s="89" t="s">
        <v>674</v>
      </c>
    </row>
    <row r="1998" spans="1:16" ht="76.5">
      <c r="A1998" s="283" t="s">
        <v>561</v>
      </c>
      <c r="B1998" s="89"/>
      <c r="C1998" s="284" t="s">
        <v>771</v>
      </c>
      <c r="D1998" s="84">
        <v>43496</v>
      </c>
      <c r="E1998" s="85" t="s">
        <v>3166</v>
      </c>
      <c r="F1998" s="85" t="s">
        <v>675</v>
      </c>
      <c r="G1998" s="85">
        <v>183441</v>
      </c>
      <c r="H1998" s="89"/>
      <c r="I1998" s="285" t="s">
        <v>4949</v>
      </c>
      <c r="J1998" s="89"/>
      <c r="K1998" s="89"/>
      <c r="L1998" s="89"/>
      <c r="M1998" s="89"/>
      <c r="N1998" s="286">
        <v>35122</v>
      </c>
      <c r="O1998" s="286">
        <v>0</v>
      </c>
      <c r="P1998" s="89" t="s">
        <v>674</v>
      </c>
    </row>
    <row r="1999" spans="1:16" ht="76.5">
      <c r="A1999" s="283" t="s">
        <v>561</v>
      </c>
      <c r="B1999" s="89"/>
      <c r="C1999" s="284" t="s">
        <v>771</v>
      </c>
      <c r="D1999" s="84">
        <v>43496</v>
      </c>
      <c r="E1999" s="85" t="s">
        <v>3166</v>
      </c>
      <c r="F1999" s="85" t="s">
        <v>675</v>
      </c>
      <c r="G1999" s="85">
        <v>183467</v>
      </c>
      <c r="H1999" s="89"/>
      <c r="I1999" s="285" t="s">
        <v>4950</v>
      </c>
      <c r="J1999" s="89"/>
      <c r="K1999" s="89"/>
      <c r="L1999" s="89"/>
      <c r="M1999" s="89"/>
      <c r="N1999" s="286">
        <v>89574.5</v>
      </c>
      <c r="O1999" s="286">
        <v>0</v>
      </c>
      <c r="P1999" s="89" t="s">
        <v>674</v>
      </c>
    </row>
    <row r="2000" spans="1:16" ht="76.5">
      <c r="A2000" s="283" t="s">
        <v>561</v>
      </c>
      <c r="B2000" s="89"/>
      <c r="C2000" s="284" t="s">
        <v>771</v>
      </c>
      <c r="D2000" s="84">
        <v>43496</v>
      </c>
      <c r="E2000" s="85" t="s">
        <v>3166</v>
      </c>
      <c r="F2000" s="85" t="s">
        <v>675</v>
      </c>
      <c r="G2000" s="85">
        <v>183489</v>
      </c>
      <c r="H2000" s="89"/>
      <c r="I2000" s="285" t="s">
        <v>4951</v>
      </c>
      <c r="J2000" s="89"/>
      <c r="K2000" s="89"/>
      <c r="L2000" s="89"/>
      <c r="M2000" s="89"/>
      <c r="N2000" s="286">
        <v>15300</v>
      </c>
      <c r="O2000" s="286">
        <v>0</v>
      </c>
      <c r="P2000" s="89" t="s">
        <v>674</v>
      </c>
    </row>
    <row r="2001" spans="1:16" ht="76.5">
      <c r="A2001" s="283" t="s">
        <v>561</v>
      </c>
      <c r="B2001" s="89"/>
      <c r="C2001" s="284" t="s">
        <v>771</v>
      </c>
      <c r="D2001" s="84">
        <v>43496</v>
      </c>
      <c r="E2001" s="85" t="s">
        <v>3166</v>
      </c>
      <c r="F2001" s="85" t="s">
        <v>675</v>
      </c>
      <c r="G2001" s="85">
        <v>183466</v>
      </c>
      <c r="H2001" s="89"/>
      <c r="I2001" s="285" t="s">
        <v>4952</v>
      </c>
      <c r="J2001" s="89"/>
      <c r="K2001" s="89"/>
      <c r="L2001" s="89"/>
      <c r="M2001" s="89"/>
      <c r="N2001" s="286">
        <v>67249</v>
      </c>
      <c r="O2001" s="286">
        <v>0</v>
      </c>
      <c r="P2001" s="89" t="s">
        <v>674</v>
      </c>
    </row>
    <row r="2002" spans="1:16" ht="76.5">
      <c r="A2002" s="283" t="s">
        <v>561</v>
      </c>
      <c r="B2002" s="89"/>
      <c r="C2002" s="284" t="s">
        <v>771</v>
      </c>
      <c r="D2002" s="84">
        <v>43496</v>
      </c>
      <c r="E2002" s="85" t="s">
        <v>3166</v>
      </c>
      <c r="F2002" s="85" t="s">
        <v>675</v>
      </c>
      <c r="G2002" s="85">
        <v>183490</v>
      </c>
      <c r="H2002" s="89"/>
      <c r="I2002" s="285" t="s">
        <v>4953</v>
      </c>
      <c r="J2002" s="89"/>
      <c r="K2002" s="89"/>
      <c r="L2002" s="89"/>
      <c r="M2002" s="89"/>
      <c r="N2002" s="286">
        <v>3267</v>
      </c>
      <c r="O2002" s="286">
        <v>0</v>
      </c>
      <c r="P2002" s="89" t="s">
        <v>674</v>
      </c>
    </row>
    <row r="2003" spans="1:16" ht="76.5">
      <c r="A2003" s="283" t="s">
        <v>561</v>
      </c>
      <c r="B2003" s="89"/>
      <c r="C2003" s="284" t="s">
        <v>771</v>
      </c>
      <c r="D2003" s="84">
        <v>43496</v>
      </c>
      <c r="E2003" s="85" t="s">
        <v>3166</v>
      </c>
      <c r="F2003" s="85" t="s">
        <v>675</v>
      </c>
      <c r="G2003" s="85">
        <v>183514</v>
      </c>
      <c r="H2003" s="89"/>
      <c r="I2003" s="285" t="s">
        <v>4954</v>
      </c>
      <c r="J2003" s="89"/>
      <c r="K2003" s="89"/>
      <c r="L2003" s="89"/>
      <c r="M2003" s="89"/>
      <c r="N2003" s="286">
        <v>38525.5</v>
      </c>
      <c r="O2003" s="286">
        <v>0</v>
      </c>
      <c r="P2003" s="89" t="s">
        <v>674</v>
      </c>
    </row>
    <row r="2004" spans="1:16" ht="76.5">
      <c r="A2004" s="283" t="s">
        <v>561</v>
      </c>
      <c r="B2004" s="89"/>
      <c r="C2004" s="284" t="s">
        <v>771</v>
      </c>
      <c r="D2004" s="84">
        <v>43496</v>
      </c>
      <c r="E2004" s="85" t="s">
        <v>3166</v>
      </c>
      <c r="F2004" s="85" t="s">
        <v>675</v>
      </c>
      <c r="G2004" s="85">
        <v>183513</v>
      </c>
      <c r="H2004" s="89"/>
      <c r="I2004" s="285" t="s">
        <v>4955</v>
      </c>
      <c r="J2004" s="89"/>
      <c r="K2004" s="89"/>
      <c r="L2004" s="89"/>
      <c r="M2004" s="89"/>
      <c r="N2004" s="286">
        <v>36347</v>
      </c>
      <c r="O2004" s="286">
        <v>0</v>
      </c>
      <c r="P2004" s="89" t="s">
        <v>674</v>
      </c>
    </row>
    <row r="2005" spans="1:16" ht="76.5">
      <c r="A2005" s="283" t="s">
        <v>561</v>
      </c>
      <c r="B2005" s="89"/>
      <c r="C2005" s="284" t="s">
        <v>771</v>
      </c>
      <c r="D2005" s="84">
        <v>43496</v>
      </c>
      <c r="E2005" s="85" t="s">
        <v>3166</v>
      </c>
      <c r="F2005" s="85" t="s">
        <v>675</v>
      </c>
      <c r="G2005" s="85">
        <v>183512</v>
      </c>
      <c r="H2005" s="89"/>
      <c r="I2005" s="285" t="s">
        <v>4956</v>
      </c>
      <c r="J2005" s="89"/>
      <c r="K2005" s="89"/>
      <c r="L2005" s="89"/>
      <c r="M2005" s="89"/>
      <c r="N2005" s="286">
        <v>16608</v>
      </c>
      <c r="O2005" s="286">
        <v>0</v>
      </c>
      <c r="P2005" s="89" t="s">
        <v>674</v>
      </c>
    </row>
    <row r="2006" spans="1:16" ht="76.5">
      <c r="A2006" s="283" t="s">
        <v>561</v>
      </c>
      <c r="B2006" s="89"/>
      <c r="C2006" s="284" t="s">
        <v>771</v>
      </c>
      <c r="D2006" s="84">
        <v>43496</v>
      </c>
      <c r="E2006" s="85" t="s">
        <v>3166</v>
      </c>
      <c r="F2006" s="85" t="s">
        <v>675</v>
      </c>
      <c r="G2006" s="85">
        <v>183511</v>
      </c>
      <c r="H2006" s="89"/>
      <c r="I2006" s="285" t="s">
        <v>4957</v>
      </c>
      <c r="J2006" s="89"/>
      <c r="K2006" s="89"/>
      <c r="L2006" s="89"/>
      <c r="M2006" s="89"/>
      <c r="N2006" s="286">
        <v>48599</v>
      </c>
      <c r="O2006" s="286">
        <v>0</v>
      </c>
      <c r="P2006" s="89" t="s">
        <v>674</v>
      </c>
    </row>
    <row r="2007" spans="1:16" ht="76.5">
      <c r="A2007" s="283" t="s">
        <v>561</v>
      </c>
      <c r="B2007" s="89"/>
      <c r="C2007" s="284" t="s">
        <v>771</v>
      </c>
      <c r="D2007" s="84">
        <v>43496</v>
      </c>
      <c r="E2007" s="85" t="s">
        <v>3166</v>
      </c>
      <c r="F2007" s="85" t="s">
        <v>675</v>
      </c>
      <c r="G2007" s="85">
        <v>183510</v>
      </c>
      <c r="H2007" s="89"/>
      <c r="I2007" s="285" t="s">
        <v>4958</v>
      </c>
      <c r="J2007" s="89"/>
      <c r="K2007" s="89"/>
      <c r="L2007" s="89"/>
      <c r="M2007" s="89"/>
      <c r="N2007" s="286">
        <v>928281</v>
      </c>
      <c r="O2007" s="286">
        <v>0</v>
      </c>
      <c r="P2007" s="89" t="s">
        <v>674</v>
      </c>
    </row>
    <row r="2008" spans="1:16" ht="76.5">
      <c r="A2008" s="283" t="s">
        <v>561</v>
      </c>
      <c r="B2008" s="89"/>
      <c r="C2008" s="284" t="s">
        <v>771</v>
      </c>
      <c r="D2008" s="84">
        <v>43496</v>
      </c>
      <c r="E2008" s="85" t="s">
        <v>3166</v>
      </c>
      <c r="F2008" s="85" t="s">
        <v>675</v>
      </c>
      <c r="G2008" s="85">
        <v>183509</v>
      </c>
      <c r="H2008" s="89"/>
      <c r="I2008" s="285" t="s">
        <v>4959</v>
      </c>
      <c r="J2008" s="89"/>
      <c r="K2008" s="89"/>
      <c r="L2008" s="89"/>
      <c r="M2008" s="89"/>
      <c r="N2008" s="286">
        <v>41112</v>
      </c>
      <c r="O2008" s="286">
        <v>0</v>
      </c>
      <c r="P2008" s="89" t="s">
        <v>674</v>
      </c>
    </row>
    <row r="2009" spans="1:16" ht="76.5">
      <c r="A2009" s="283" t="s">
        <v>561</v>
      </c>
      <c r="B2009" s="89"/>
      <c r="C2009" s="284" t="s">
        <v>771</v>
      </c>
      <c r="D2009" s="84">
        <v>43496</v>
      </c>
      <c r="E2009" s="85" t="s">
        <v>3166</v>
      </c>
      <c r="F2009" s="85" t="s">
        <v>675</v>
      </c>
      <c r="G2009" s="85">
        <v>183508</v>
      </c>
      <c r="H2009" s="89"/>
      <c r="I2009" s="285" t="s">
        <v>4960</v>
      </c>
      <c r="J2009" s="89"/>
      <c r="K2009" s="89"/>
      <c r="L2009" s="89"/>
      <c r="M2009" s="89"/>
      <c r="N2009" s="286">
        <v>28800</v>
      </c>
      <c r="O2009" s="286">
        <v>0</v>
      </c>
      <c r="P2009" s="89" t="s">
        <v>674</v>
      </c>
    </row>
    <row r="2010" spans="1:16" ht="76.5">
      <c r="A2010" s="283" t="s">
        <v>561</v>
      </c>
      <c r="B2010" s="89"/>
      <c r="C2010" s="284" t="s">
        <v>771</v>
      </c>
      <c r="D2010" s="84">
        <v>43496</v>
      </c>
      <c r="E2010" s="85" t="s">
        <v>3166</v>
      </c>
      <c r="F2010" s="85" t="s">
        <v>675</v>
      </c>
      <c r="G2010" s="85">
        <v>183507</v>
      </c>
      <c r="H2010" s="89"/>
      <c r="I2010" s="285" t="s">
        <v>4924</v>
      </c>
      <c r="J2010" s="89"/>
      <c r="K2010" s="89"/>
      <c r="L2010" s="89"/>
      <c r="M2010" s="89"/>
      <c r="N2010" s="286">
        <v>55405.5</v>
      </c>
      <c r="O2010" s="286">
        <v>0</v>
      </c>
      <c r="P2010" s="89" t="s">
        <v>674</v>
      </c>
    </row>
    <row r="2011" spans="1:16" ht="76.5">
      <c r="A2011" s="283" t="s">
        <v>561</v>
      </c>
      <c r="B2011" s="89"/>
      <c r="C2011" s="284" t="s">
        <v>771</v>
      </c>
      <c r="D2011" s="84">
        <v>43496</v>
      </c>
      <c r="E2011" s="85" t="s">
        <v>3166</v>
      </c>
      <c r="F2011" s="85" t="s">
        <v>675</v>
      </c>
      <c r="G2011" s="85">
        <v>183506</v>
      </c>
      <c r="H2011" s="89"/>
      <c r="I2011" s="285" t="s">
        <v>4961</v>
      </c>
      <c r="J2011" s="89"/>
      <c r="K2011" s="89"/>
      <c r="L2011" s="89"/>
      <c r="M2011" s="89"/>
      <c r="N2011" s="286">
        <v>15075</v>
      </c>
      <c r="O2011" s="286">
        <v>0</v>
      </c>
      <c r="P2011" s="89" t="s">
        <v>674</v>
      </c>
    </row>
    <row r="2012" spans="1:16" ht="76.5">
      <c r="A2012" s="283" t="s">
        <v>561</v>
      </c>
      <c r="B2012" s="89"/>
      <c r="C2012" s="284" t="s">
        <v>771</v>
      </c>
      <c r="D2012" s="84">
        <v>43496</v>
      </c>
      <c r="E2012" s="85" t="s">
        <v>3166</v>
      </c>
      <c r="F2012" s="85" t="s">
        <v>675</v>
      </c>
      <c r="G2012" s="85">
        <v>183505</v>
      </c>
      <c r="H2012" s="89"/>
      <c r="I2012" s="285" t="s">
        <v>4962</v>
      </c>
      <c r="J2012" s="89"/>
      <c r="K2012" s="89"/>
      <c r="L2012" s="89"/>
      <c r="M2012" s="89"/>
      <c r="N2012" s="286">
        <v>35100</v>
      </c>
      <c r="O2012" s="286">
        <v>0</v>
      </c>
      <c r="P2012" s="89" t="s">
        <v>674</v>
      </c>
    </row>
    <row r="2013" spans="1:16" ht="76.5">
      <c r="A2013" s="283" t="s">
        <v>561</v>
      </c>
      <c r="B2013" s="89"/>
      <c r="C2013" s="284" t="s">
        <v>771</v>
      </c>
      <c r="D2013" s="84">
        <v>43496</v>
      </c>
      <c r="E2013" s="85" t="s">
        <v>3166</v>
      </c>
      <c r="F2013" s="85" t="s">
        <v>675</v>
      </c>
      <c r="G2013" s="85">
        <v>183504</v>
      </c>
      <c r="H2013" s="89"/>
      <c r="I2013" s="285" t="s">
        <v>4963</v>
      </c>
      <c r="J2013" s="89"/>
      <c r="K2013" s="89"/>
      <c r="L2013" s="89"/>
      <c r="M2013" s="89"/>
      <c r="N2013" s="286">
        <v>5400</v>
      </c>
      <c r="O2013" s="286">
        <v>0</v>
      </c>
      <c r="P2013" s="89" t="s">
        <v>674</v>
      </c>
    </row>
    <row r="2014" spans="1:16" ht="76.5">
      <c r="A2014" s="283" t="s">
        <v>561</v>
      </c>
      <c r="B2014" s="89"/>
      <c r="C2014" s="284" t="s">
        <v>771</v>
      </c>
      <c r="D2014" s="84">
        <v>43496</v>
      </c>
      <c r="E2014" s="85" t="s">
        <v>3166</v>
      </c>
      <c r="F2014" s="85" t="s">
        <v>675</v>
      </c>
      <c r="G2014" s="85">
        <v>183503</v>
      </c>
      <c r="H2014" s="89"/>
      <c r="I2014" s="285" t="s">
        <v>4964</v>
      </c>
      <c r="J2014" s="89"/>
      <c r="K2014" s="89"/>
      <c r="L2014" s="89"/>
      <c r="M2014" s="89"/>
      <c r="N2014" s="286">
        <v>39070</v>
      </c>
      <c r="O2014" s="286">
        <v>0</v>
      </c>
      <c r="P2014" s="89" t="s">
        <v>674</v>
      </c>
    </row>
    <row r="2015" spans="1:16" ht="76.5">
      <c r="A2015" s="283" t="s">
        <v>561</v>
      </c>
      <c r="B2015" s="89"/>
      <c r="C2015" s="284" t="s">
        <v>771</v>
      </c>
      <c r="D2015" s="84">
        <v>43496</v>
      </c>
      <c r="E2015" s="85" t="s">
        <v>3166</v>
      </c>
      <c r="F2015" s="85" t="s">
        <v>675</v>
      </c>
      <c r="G2015" s="85">
        <v>183502</v>
      </c>
      <c r="H2015" s="89"/>
      <c r="I2015" s="285" t="s">
        <v>4965</v>
      </c>
      <c r="J2015" s="89"/>
      <c r="K2015" s="89"/>
      <c r="L2015" s="89"/>
      <c r="M2015" s="89"/>
      <c r="N2015" s="286">
        <v>13500</v>
      </c>
      <c r="O2015" s="286">
        <v>0</v>
      </c>
      <c r="P2015" s="89" t="s">
        <v>674</v>
      </c>
    </row>
    <row r="2016" spans="1:16" ht="76.5">
      <c r="A2016" s="283" t="s">
        <v>561</v>
      </c>
      <c r="B2016" s="89"/>
      <c r="C2016" s="284" t="s">
        <v>771</v>
      </c>
      <c r="D2016" s="84">
        <v>43496</v>
      </c>
      <c r="E2016" s="85" t="s">
        <v>3166</v>
      </c>
      <c r="F2016" s="85" t="s">
        <v>675</v>
      </c>
      <c r="G2016" s="85">
        <v>183501</v>
      </c>
      <c r="H2016" s="89"/>
      <c r="I2016" s="285" t="s">
        <v>4966</v>
      </c>
      <c r="J2016" s="89"/>
      <c r="K2016" s="89"/>
      <c r="L2016" s="89"/>
      <c r="M2016" s="89"/>
      <c r="N2016" s="286">
        <v>18241.5</v>
      </c>
      <c r="O2016" s="286">
        <v>0</v>
      </c>
      <c r="P2016" s="89" t="s">
        <v>674</v>
      </c>
    </row>
    <row r="2017" spans="1:16" ht="76.5">
      <c r="A2017" s="283" t="s">
        <v>561</v>
      </c>
      <c r="B2017" s="89"/>
      <c r="C2017" s="284" t="s">
        <v>771</v>
      </c>
      <c r="D2017" s="84">
        <v>43496</v>
      </c>
      <c r="E2017" s="85" t="s">
        <v>3166</v>
      </c>
      <c r="F2017" s="85" t="s">
        <v>675</v>
      </c>
      <c r="G2017" s="85">
        <v>183500</v>
      </c>
      <c r="H2017" s="89"/>
      <c r="I2017" s="285" t="s">
        <v>4967</v>
      </c>
      <c r="J2017" s="89"/>
      <c r="K2017" s="89"/>
      <c r="L2017" s="89"/>
      <c r="M2017" s="89"/>
      <c r="N2017" s="286">
        <v>24231.5</v>
      </c>
      <c r="O2017" s="286">
        <v>0</v>
      </c>
      <c r="P2017" s="89" t="s">
        <v>674</v>
      </c>
    </row>
    <row r="2018" spans="1:16" ht="76.5">
      <c r="A2018" s="283" t="s">
        <v>561</v>
      </c>
      <c r="B2018" s="89"/>
      <c r="C2018" s="284" t="s">
        <v>771</v>
      </c>
      <c r="D2018" s="84">
        <v>43496</v>
      </c>
      <c r="E2018" s="85" t="s">
        <v>3166</v>
      </c>
      <c r="F2018" s="85" t="s">
        <v>675</v>
      </c>
      <c r="G2018" s="85">
        <v>183499</v>
      </c>
      <c r="H2018" s="89"/>
      <c r="I2018" s="285" t="s">
        <v>4968</v>
      </c>
      <c r="J2018" s="89"/>
      <c r="K2018" s="89"/>
      <c r="L2018" s="89"/>
      <c r="M2018" s="89"/>
      <c r="N2018" s="286">
        <v>101690.5</v>
      </c>
      <c r="O2018" s="286">
        <v>0</v>
      </c>
      <c r="P2018" s="89" t="s">
        <v>674</v>
      </c>
    </row>
    <row r="2019" spans="1:16" ht="76.5">
      <c r="A2019" s="283" t="s">
        <v>561</v>
      </c>
      <c r="B2019" s="89"/>
      <c r="C2019" s="284" t="s">
        <v>771</v>
      </c>
      <c r="D2019" s="84">
        <v>43496</v>
      </c>
      <c r="E2019" s="85" t="s">
        <v>3166</v>
      </c>
      <c r="F2019" s="85" t="s">
        <v>675</v>
      </c>
      <c r="G2019" s="85">
        <v>183498</v>
      </c>
      <c r="H2019" s="89"/>
      <c r="I2019" s="285" t="s">
        <v>4969</v>
      </c>
      <c r="J2019" s="89"/>
      <c r="K2019" s="89"/>
      <c r="L2019" s="89"/>
      <c r="M2019" s="89"/>
      <c r="N2019" s="286">
        <v>57175.5</v>
      </c>
      <c r="O2019" s="286">
        <v>0</v>
      </c>
      <c r="P2019" s="89" t="s">
        <v>674</v>
      </c>
    </row>
    <row r="2020" spans="1:16" ht="76.5">
      <c r="A2020" s="283" t="s">
        <v>561</v>
      </c>
      <c r="B2020" s="89"/>
      <c r="C2020" s="284" t="s">
        <v>771</v>
      </c>
      <c r="D2020" s="84">
        <v>43496</v>
      </c>
      <c r="E2020" s="85" t="s">
        <v>3166</v>
      </c>
      <c r="F2020" s="85" t="s">
        <v>675</v>
      </c>
      <c r="G2020" s="85">
        <v>183497</v>
      </c>
      <c r="H2020" s="89"/>
      <c r="I2020" s="285" t="s">
        <v>4970</v>
      </c>
      <c r="J2020" s="89"/>
      <c r="K2020" s="89"/>
      <c r="L2020" s="89"/>
      <c r="M2020" s="89"/>
      <c r="N2020" s="286">
        <v>17425</v>
      </c>
      <c r="O2020" s="286">
        <v>0</v>
      </c>
      <c r="P2020" s="89" t="s">
        <v>674</v>
      </c>
    </row>
    <row r="2021" spans="1:16" ht="76.5">
      <c r="A2021" s="283" t="s">
        <v>561</v>
      </c>
      <c r="B2021" s="89"/>
      <c r="C2021" s="284" t="s">
        <v>771</v>
      </c>
      <c r="D2021" s="84">
        <v>43496</v>
      </c>
      <c r="E2021" s="85" t="s">
        <v>3166</v>
      </c>
      <c r="F2021" s="85" t="s">
        <v>675</v>
      </c>
      <c r="G2021" s="85">
        <v>183496</v>
      </c>
      <c r="H2021" s="89"/>
      <c r="I2021" s="285" t="s">
        <v>4971</v>
      </c>
      <c r="J2021" s="89"/>
      <c r="K2021" s="89"/>
      <c r="L2021" s="89"/>
      <c r="M2021" s="89"/>
      <c r="N2021" s="286">
        <v>44515</v>
      </c>
      <c r="O2021" s="286">
        <v>0</v>
      </c>
      <c r="P2021" s="89" t="s">
        <v>674</v>
      </c>
    </row>
    <row r="2022" spans="1:16" ht="76.5">
      <c r="A2022" s="283" t="s">
        <v>561</v>
      </c>
      <c r="B2022" s="89"/>
      <c r="C2022" s="284" t="s">
        <v>771</v>
      </c>
      <c r="D2022" s="84">
        <v>43496</v>
      </c>
      <c r="E2022" s="85" t="s">
        <v>3166</v>
      </c>
      <c r="F2022" s="85" t="s">
        <v>675</v>
      </c>
      <c r="G2022" s="85">
        <v>183495</v>
      </c>
      <c r="H2022" s="89"/>
      <c r="I2022" s="285" t="s">
        <v>4972</v>
      </c>
      <c r="J2022" s="89"/>
      <c r="K2022" s="89"/>
      <c r="L2022" s="89"/>
      <c r="M2022" s="89"/>
      <c r="N2022" s="286">
        <v>41656.5</v>
      </c>
      <c r="O2022" s="286">
        <v>0</v>
      </c>
      <c r="P2022" s="89" t="s">
        <v>674</v>
      </c>
    </row>
    <row r="2023" spans="1:16" ht="51">
      <c r="A2023" s="283">
        <v>862</v>
      </c>
      <c r="B2023" s="89"/>
      <c r="C2023" s="284" t="s">
        <v>201</v>
      </c>
      <c r="D2023" s="84">
        <v>43496</v>
      </c>
      <c r="E2023" s="85" t="s">
        <v>3184</v>
      </c>
      <c r="F2023" s="85" t="s">
        <v>11</v>
      </c>
      <c r="G2023" s="85">
        <v>946214</v>
      </c>
      <c r="H2023" s="89"/>
      <c r="I2023" s="285" t="s">
        <v>4973</v>
      </c>
      <c r="J2023" s="89"/>
      <c r="K2023" s="89"/>
      <c r="L2023" s="89"/>
      <c r="M2023" s="89"/>
      <c r="N2023" s="286">
        <v>50</v>
      </c>
      <c r="O2023" s="286">
        <v>0</v>
      </c>
      <c r="P2023" s="89" t="s">
        <v>674</v>
      </c>
    </row>
    <row r="2024" spans="1:16">
      <c r="A2024" s="210"/>
      <c r="B2024" s="211"/>
      <c r="C2024" s="212"/>
      <c r="D2024" s="220"/>
      <c r="E2024" s="211"/>
      <c r="F2024" s="211"/>
      <c r="G2024" s="211"/>
      <c r="H2024" s="211"/>
      <c r="I2024" s="213"/>
      <c r="J2024" s="211"/>
      <c r="K2024" s="211"/>
      <c r="L2024" s="211"/>
      <c r="M2024" s="211"/>
      <c r="N2024" s="214"/>
      <c r="O2024" s="214"/>
      <c r="P2024" s="211"/>
    </row>
    <row r="2025" spans="1:16" ht="18.75">
      <c r="A2025" s="254"/>
      <c r="B2025" s="255"/>
      <c r="C2025" s="212"/>
      <c r="D2025" s="211"/>
      <c r="E2025" s="211"/>
      <c r="F2025" s="211"/>
      <c r="G2025" s="211"/>
      <c r="H2025" s="211"/>
      <c r="I2025" s="350" t="s">
        <v>573</v>
      </c>
      <c r="J2025" s="350"/>
      <c r="K2025" s="350"/>
      <c r="L2025" s="350"/>
      <c r="M2025" s="350"/>
      <c r="N2025" s="252">
        <f>+SUBTOTAL(9,N10:N2023)</f>
        <v>913429558.6400001</v>
      </c>
      <c r="O2025" s="252">
        <f>+SUBTOTAL(9,O10:O2023)</f>
        <v>1635541247.2300014</v>
      </c>
      <c r="P2025" s="211"/>
    </row>
    <row r="2026" spans="1:16">
      <c r="A2026" s="211"/>
      <c r="B2026" s="211"/>
      <c r="C2026" s="212"/>
      <c r="D2026" s="211"/>
      <c r="E2026" s="211"/>
      <c r="F2026" s="211"/>
      <c r="G2026" s="211"/>
      <c r="H2026" s="211"/>
      <c r="I2026" s="213"/>
      <c r="J2026" s="211"/>
      <c r="K2026" s="211"/>
      <c r="L2026" s="211"/>
      <c r="M2026" s="211"/>
      <c r="N2026" s="214"/>
      <c r="O2026" s="214"/>
      <c r="P2026" s="211"/>
    </row>
    <row r="2027" spans="1:16">
      <c r="A2027" s="211"/>
      <c r="B2027" s="211"/>
      <c r="C2027" s="212"/>
      <c r="D2027" s="211"/>
      <c r="E2027" s="211"/>
      <c r="F2027" s="211"/>
      <c r="G2027" s="211"/>
      <c r="H2027" s="211"/>
      <c r="I2027" s="213"/>
      <c r="J2027" s="211"/>
      <c r="K2027" s="211"/>
      <c r="L2027" s="211"/>
      <c r="M2027" s="211"/>
      <c r="N2027" s="214"/>
      <c r="O2027" s="214"/>
      <c r="P2027" s="211"/>
    </row>
    <row r="2028" spans="1:16">
      <c r="A2028" s="211"/>
      <c r="B2028" s="211"/>
      <c r="C2028" s="212"/>
      <c r="D2028" s="211"/>
      <c r="E2028" s="211"/>
      <c r="F2028" s="211"/>
      <c r="G2028" s="211"/>
      <c r="H2028" s="211"/>
      <c r="I2028" s="213"/>
      <c r="J2028" s="211"/>
      <c r="K2028" s="211"/>
      <c r="L2028" s="211"/>
      <c r="M2028" s="211"/>
      <c r="N2028" s="214"/>
      <c r="O2028" s="214"/>
      <c r="P2028" s="211"/>
    </row>
    <row r="2029" spans="1:16">
      <c r="A2029" s="211"/>
      <c r="B2029" s="211"/>
      <c r="C2029" s="212"/>
      <c r="D2029" s="211"/>
      <c r="E2029" s="211"/>
      <c r="F2029" s="211"/>
      <c r="G2029" s="211"/>
      <c r="H2029" s="211"/>
      <c r="I2029" s="213"/>
      <c r="J2029" s="211"/>
      <c r="K2029" s="211"/>
      <c r="L2029" s="211"/>
      <c r="M2029" s="211"/>
      <c r="N2029" s="214"/>
      <c r="O2029" s="214"/>
      <c r="P2029" s="211"/>
    </row>
    <row r="2030" spans="1:16">
      <c r="A2030" s="211"/>
      <c r="B2030" s="211"/>
      <c r="C2030" s="212"/>
      <c r="D2030" s="211"/>
      <c r="E2030" s="211"/>
      <c r="F2030" s="211"/>
      <c r="G2030" s="211"/>
      <c r="H2030" s="211"/>
      <c r="I2030" s="213"/>
      <c r="J2030" s="211"/>
      <c r="K2030" s="211"/>
      <c r="L2030" s="211"/>
      <c r="M2030" s="211"/>
      <c r="N2030" s="214"/>
      <c r="O2030" s="214"/>
      <c r="P2030" s="211"/>
    </row>
    <row r="2031" spans="1:16">
      <c r="A2031" s="211"/>
      <c r="B2031" s="211"/>
      <c r="C2031" s="212"/>
      <c r="D2031" s="211"/>
      <c r="E2031" s="211"/>
      <c r="F2031" s="211"/>
      <c r="G2031" s="211"/>
      <c r="H2031" s="211"/>
      <c r="I2031" s="213"/>
      <c r="J2031" s="211"/>
      <c r="K2031" s="211"/>
      <c r="L2031" s="211"/>
      <c r="M2031" s="211"/>
      <c r="N2031" s="214"/>
      <c r="O2031" s="214"/>
      <c r="P2031" s="211"/>
    </row>
    <row r="2032" spans="1:16" s="99" customFormat="1">
      <c r="A2032" s="211"/>
      <c r="B2032" s="211"/>
      <c r="C2032" s="212"/>
      <c r="D2032" s="211"/>
      <c r="E2032" s="211"/>
      <c r="F2032" s="211"/>
      <c r="G2032" s="211"/>
      <c r="H2032" s="211"/>
      <c r="I2032" s="213"/>
      <c r="J2032" s="211"/>
      <c r="K2032" s="211"/>
      <c r="L2032" s="211"/>
      <c r="M2032" s="211"/>
      <c r="N2032" s="214"/>
      <c r="O2032" s="214"/>
      <c r="P2032" s="211"/>
    </row>
    <row r="2033" spans="1:16" s="99" customFormat="1">
      <c r="A2033" s="211"/>
      <c r="B2033" s="211"/>
      <c r="C2033" s="212"/>
      <c r="D2033" s="211"/>
      <c r="E2033" s="211"/>
      <c r="F2033" s="211"/>
      <c r="G2033" s="211"/>
      <c r="H2033" s="211"/>
      <c r="I2033" s="213"/>
      <c r="J2033" s="211"/>
      <c r="K2033" s="211"/>
      <c r="L2033" s="211"/>
      <c r="M2033" s="211"/>
      <c r="N2033" s="214"/>
      <c r="O2033" s="214"/>
      <c r="P2033" s="211"/>
    </row>
    <row r="2034" spans="1:16" s="99" customFormat="1">
      <c r="A2034" s="211"/>
      <c r="B2034" s="211"/>
      <c r="C2034" s="348"/>
      <c r="D2034" s="348"/>
      <c r="E2034" s="348"/>
      <c r="F2034" s="253"/>
      <c r="G2034" s="253"/>
      <c r="H2034" s="253"/>
      <c r="I2034" s="256"/>
      <c r="J2034" s="253"/>
      <c r="K2034" s="253"/>
      <c r="L2034" s="253"/>
      <c r="M2034" s="253"/>
      <c r="N2034" s="349"/>
      <c r="O2034" s="349"/>
      <c r="P2034" s="349"/>
    </row>
    <row r="2035" spans="1:16" s="99" customFormat="1">
      <c r="A2035" s="211"/>
      <c r="B2035" s="211"/>
      <c r="C2035" s="212"/>
      <c r="D2035" s="211"/>
      <c r="E2035" s="211"/>
      <c r="F2035" s="211"/>
      <c r="G2035" s="211"/>
      <c r="H2035" s="211"/>
      <c r="I2035" s="213"/>
      <c r="J2035" s="211"/>
      <c r="K2035" s="211"/>
      <c r="L2035" s="211"/>
      <c r="M2035" s="211"/>
      <c r="N2035" s="214"/>
      <c r="O2035" s="214"/>
      <c r="P2035" s="211"/>
    </row>
    <row r="2036" spans="1:16" s="99" customFormat="1">
      <c r="A2036" s="211"/>
      <c r="B2036" s="211"/>
      <c r="C2036" s="212"/>
      <c r="D2036" s="211"/>
      <c r="E2036" s="211"/>
      <c r="F2036" s="211"/>
      <c r="G2036" s="211"/>
      <c r="H2036" s="211"/>
      <c r="I2036" s="213"/>
      <c r="J2036" s="211"/>
      <c r="K2036" s="211"/>
      <c r="L2036" s="211"/>
      <c r="M2036" s="211"/>
      <c r="N2036" s="214"/>
      <c r="O2036" s="214"/>
      <c r="P2036" s="211"/>
    </row>
    <row r="2037" spans="1:16" s="99" customFormat="1">
      <c r="A2037" s="211"/>
      <c r="B2037" s="211"/>
      <c r="C2037" s="212"/>
      <c r="D2037" s="211"/>
      <c r="E2037" s="211"/>
      <c r="F2037" s="211"/>
      <c r="G2037" s="211"/>
      <c r="H2037" s="211"/>
      <c r="I2037" s="213"/>
      <c r="J2037" s="211"/>
      <c r="K2037" s="211"/>
      <c r="L2037" s="211"/>
      <c r="M2037" s="211"/>
      <c r="N2037" s="214"/>
      <c r="O2037" s="214"/>
      <c r="P2037" s="211"/>
    </row>
    <row r="2038" spans="1:16" s="99" customFormat="1">
      <c r="A2038" s="211"/>
      <c r="B2038" s="211"/>
      <c r="C2038" s="212"/>
      <c r="D2038" s="211"/>
      <c r="E2038" s="211"/>
      <c r="F2038" s="211"/>
      <c r="G2038" s="211"/>
      <c r="H2038" s="211"/>
      <c r="I2038" s="213"/>
      <c r="J2038" s="211"/>
      <c r="K2038" s="211"/>
      <c r="L2038" s="211"/>
      <c r="M2038" s="211"/>
      <c r="N2038" s="214"/>
      <c r="O2038" s="214"/>
      <c r="P2038" s="211"/>
    </row>
  </sheetData>
  <sheetProtection algorithmName="SHA-512" hashValue="reMhrQnkMkggJMYdWxnwx3ydI3xJ8Kh10KKaENW9Qo3eBnLBT9KGTckVc1hJZrGNsTtkWIFcYGsnzxqNBqHI8g==" saltValue="XfexL4Fs65XuBEU7Oc0oig==" spinCount="100000" sheet="1" objects="1" scenarios="1" formatCells="0" formatColumns="0" formatRows="0" insertColumns="0" insertRows="0" insertHyperlinks="0" sort="0" autoFilter="0" pivotTables="0"/>
  <protectedRanges>
    <protectedRange sqref="B10:B2024" name="Rango2"/>
    <protectedRange sqref="J10:M2024" name="Compr"/>
    <protectedRange sqref="H10:H2024" name="Rango3"/>
  </protectedRanges>
  <autoFilter ref="A8:P2023"/>
  <mergeCells count="22">
    <mergeCell ref="J7:K7"/>
    <mergeCell ref="L7:M7"/>
    <mergeCell ref="N7:O7"/>
    <mergeCell ref="K8:K9"/>
    <mergeCell ref="L8:L9"/>
    <mergeCell ref="M8:M9"/>
    <mergeCell ref="A8:A9"/>
    <mergeCell ref="B8:B9"/>
    <mergeCell ref="C8:C9"/>
    <mergeCell ref="D8:D9"/>
    <mergeCell ref="E8:E9"/>
    <mergeCell ref="C2034:E2034"/>
    <mergeCell ref="N2034:P2034"/>
    <mergeCell ref="I2025:M2025"/>
    <mergeCell ref="F8:F9"/>
    <mergeCell ref="G8:G9"/>
    <mergeCell ref="H8:H9"/>
    <mergeCell ref="I8:I9"/>
    <mergeCell ref="J8:J9"/>
    <mergeCell ref="N8:N9"/>
    <mergeCell ref="O8:O9"/>
    <mergeCell ref="P8:P9"/>
  </mergeCells>
  <pageMargins left="0.39370078740157483" right="0.19685039370078741" top="0.31496062992125984" bottom="0.74803149606299213" header="0.31496062992125984" footer="0.31496062992125984"/>
  <pageSetup scale="6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Q126"/>
  <sheetViews>
    <sheetView view="pageBreakPreview" zoomScaleNormal="100" zoomScaleSheetLayoutView="100" workbookViewId="0">
      <pane ySplit="9" topLeftCell="A10" activePane="bottomLeft" state="frozen"/>
      <selection activeCell="D26" sqref="D26"/>
      <selection pane="bottomLeft"/>
    </sheetView>
  </sheetViews>
  <sheetFormatPr baseColWidth="10" defaultRowHeight="12.75"/>
  <cols>
    <col min="1" max="1" width="7.140625" style="87" customWidth="1"/>
    <col min="2" max="2" width="4.140625" style="87" bestFit="1" customWidth="1"/>
    <col min="3" max="3" width="15.5703125" style="145" customWidth="1"/>
    <col min="4" max="4" width="12.28515625" style="170" bestFit="1" customWidth="1"/>
    <col min="5" max="5" width="12.140625" style="87" customWidth="1"/>
    <col min="6" max="6" width="9.42578125" style="87" customWidth="1"/>
    <col min="7" max="7" width="12.42578125" style="87" customWidth="1"/>
    <col min="8" max="8" width="50.28515625" style="94" customWidth="1"/>
    <col min="9" max="12" width="7.28515625" style="87" customWidth="1"/>
    <col min="13" max="13" width="13.42578125" style="154" bestFit="1" customWidth="1"/>
    <col min="14" max="14" width="14.42578125" style="154" customWidth="1"/>
    <col min="15" max="16" width="15.85546875" style="154" bestFit="1" customWidth="1"/>
    <col min="17" max="17" width="14.5703125" style="87" customWidth="1"/>
    <col min="18" max="16384" width="11.42578125" style="83"/>
  </cols>
  <sheetData>
    <row r="1" spans="1:17" s="96" customFormat="1">
      <c r="A1" s="161" t="s">
        <v>36</v>
      </c>
      <c r="B1" s="161"/>
      <c r="C1" s="161"/>
      <c r="D1" s="167"/>
      <c r="E1" s="161"/>
      <c r="F1" s="161"/>
      <c r="G1" s="161"/>
      <c r="H1" s="161"/>
      <c r="I1" s="161"/>
      <c r="J1" s="161"/>
      <c r="K1" s="95"/>
      <c r="L1" s="95"/>
      <c r="M1" s="157"/>
      <c r="N1" s="157"/>
      <c r="O1" s="157"/>
      <c r="P1" s="157"/>
      <c r="Q1" s="95"/>
    </row>
    <row r="2" spans="1:17" s="96" customFormat="1" ht="15.75">
      <c r="A2" s="161" t="s">
        <v>737</v>
      </c>
      <c r="B2" s="161"/>
      <c r="C2" s="161"/>
      <c r="D2" s="167"/>
      <c r="E2" s="161"/>
      <c r="F2" s="161"/>
      <c r="G2" s="161"/>
      <c r="H2" s="161"/>
      <c r="I2" s="161"/>
      <c r="J2" s="161"/>
      <c r="K2" s="95"/>
      <c r="L2" s="95"/>
      <c r="M2" s="157"/>
      <c r="N2" s="157"/>
      <c r="O2" s="157"/>
      <c r="P2" s="157"/>
      <c r="Q2" s="95"/>
    </row>
    <row r="3" spans="1:17" s="96" customFormat="1">
      <c r="A3" s="161" t="s">
        <v>38</v>
      </c>
      <c r="B3" s="161"/>
      <c r="C3" s="161"/>
      <c r="D3" s="167"/>
      <c r="E3" s="161"/>
      <c r="F3" s="161"/>
      <c r="G3" s="161"/>
      <c r="H3" s="161"/>
      <c r="I3" s="161"/>
      <c r="J3" s="161"/>
      <c r="K3" s="95"/>
      <c r="L3" s="95"/>
      <c r="M3" s="157"/>
      <c r="N3" s="157"/>
      <c r="O3" s="157"/>
      <c r="P3" s="157"/>
      <c r="Q3" s="95"/>
    </row>
    <row r="4" spans="1:17" s="96" customFormat="1">
      <c r="A4" s="161" t="str">
        <f>+'CUT MN'!A4</f>
        <v>CORRESPONDIENTE AL PERIODO DE ENERO 2019</v>
      </c>
      <c r="B4" s="161"/>
      <c r="C4" s="161"/>
      <c r="D4" s="167"/>
      <c r="E4" s="161"/>
      <c r="F4" s="161"/>
      <c r="G4" s="161"/>
      <c r="H4" s="161"/>
      <c r="I4" s="161"/>
      <c r="J4" s="161"/>
      <c r="K4" s="95"/>
      <c r="L4" s="95"/>
      <c r="M4" s="157"/>
      <c r="N4" s="157"/>
      <c r="O4" s="157"/>
      <c r="P4" s="157"/>
      <c r="Q4" s="95"/>
    </row>
    <row r="5" spans="1:17" s="96" customFormat="1">
      <c r="A5" s="86" t="str">
        <f>+'CUT MN'!A5</f>
        <v>ACTUALIZADO AL : 11 de Febrero de 2019</v>
      </c>
      <c r="B5" s="86"/>
      <c r="C5" s="86"/>
      <c r="D5" s="168"/>
      <c r="E5" s="86"/>
      <c r="F5" s="86"/>
      <c r="G5" s="86"/>
      <c r="H5" s="86"/>
      <c r="I5" s="86"/>
      <c r="J5" s="86"/>
      <c r="K5" s="95"/>
      <c r="L5" s="95"/>
      <c r="M5" s="157"/>
      <c r="N5" s="157"/>
      <c r="O5" s="157"/>
      <c r="P5" s="157"/>
      <c r="Q5" s="95"/>
    </row>
    <row r="6" spans="1:17" s="96" customFormat="1">
      <c r="A6" s="86"/>
      <c r="B6" s="81"/>
      <c r="C6" s="81"/>
      <c r="D6" s="97"/>
      <c r="E6" s="81"/>
      <c r="F6" s="81"/>
      <c r="G6" s="81"/>
      <c r="H6" s="91"/>
      <c r="I6" s="82"/>
      <c r="J6" s="95"/>
      <c r="K6" s="95"/>
      <c r="L6" s="95"/>
      <c r="M6" s="157"/>
      <c r="N6" s="157"/>
      <c r="O6" s="157"/>
      <c r="P6" s="157"/>
      <c r="Q6" s="95"/>
    </row>
    <row r="7" spans="1:17">
      <c r="A7" s="88"/>
      <c r="B7" s="88"/>
      <c r="C7" s="144"/>
      <c r="D7" s="169"/>
      <c r="E7" s="88"/>
      <c r="F7" s="88"/>
      <c r="G7" s="88"/>
      <c r="H7" s="92"/>
      <c r="I7" s="352" t="s">
        <v>695</v>
      </c>
      <c r="J7" s="352"/>
      <c r="K7" s="352" t="s">
        <v>694</v>
      </c>
      <c r="L7" s="360"/>
      <c r="M7" s="356"/>
      <c r="N7" s="356"/>
      <c r="O7" s="359"/>
      <c r="P7" s="359"/>
      <c r="Q7" s="88"/>
    </row>
    <row r="8" spans="1:17" s="87" customFormat="1" ht="12" customHeight="1">
      <c r="A8" s="352" t="s">
        <v>696</v>
      </c>
      <c r="B8" s="352" t="s">
        <v>697</v>
      </c>
      <c r="C8" s="351" t="s">
        <v>707</v>
      </c>
      <c r="D8" s="357" t="s">
        <v>691</v>
      </c>
      <c r="E8" s="351" t="s">
        <v>690</v>
      </c>
      <c r="F8" s="351" t="s">
        <v>692</v>
      </c>
      <c r="G8" s="352" t="s">
        <v>714</v>
      </c>
      <c r="H8" s="351" t="s">
        <v>693</v>
      </c>
      <c r="I8" s="352" t="s">
        <v>699</v>
      </c>
      <c r="J8" s="352" t="s">
        <v>700</v>
      </c>
      <c r="K8" s="352" t="s">
        <v>698</v>
      </c>
      <c r="L8" s="352" t="s">
        <v>701</v>
      </c>
      <c r="M8" s="353" t="s">
        <v>704</v>
      </c>
      <c r="N8" s="353" t="s">
        <v>711</v>
      </c>
      <c r="O8" s="353" t="s">
        <v>702</v>
      </c>
      <c r="P8" s="353" t="s">
        <v>712</v>
      </c>
      <c r="Q8" s="351" t="s">
        <v>710</v>
      </c>
    </row>
    <row r="9" spans="1:17" s="87" customFormat="1">
      <c r="A9" s="352"/>
      <c r="B9" s="352"/>
      <c r="C9" s="351"/>
      <c r="D9" s="357"/>
      <c r="E9" s="351"/>
      <c r="F9" s="351"/>
      <c r="G9" s="352"/>
      <c r="H9" s="351"/>
      <c r="I9" s="352"/>
      <c r="J9" s="352"/>
      <c r="K9" s="352"/>
      <c r="L9" s="352"/>
      <c r="M9" s="353"/>
      <c r="N9" s="353"/>
      <c r="O9" s="353"/>
      <c r="P9" s="353"/>
      <c r="Q9" s="351"/>
    </row>
    <row r="10" spans="1:17" ht="51">
      <c r="A10" s="89" t="s">
        <v>558</v>
      </c>
      <c r="B10" s="89"/>
      <c r="C10" s="90" t="s">
        <v>618</v>
      </c>
      <c r="D10" s="146">
        <v>43468</v>
      </c>
      <c r="E10" s="85" t="s">
        <v>23</v>
      </c>
      <c r="F10" s="85">
        <v>18579</v>
      </c>
      <c r="G10" s="89"/>
      <c r="H10" s="93" t="s">
        <v>4974</v>
      </c>
      <c r="I10" s="89"/>
      <c r="J10" s="89"/>
      <c r="K10" s="89"/>
      <c r="L10" s="89"/>
      <c r="M10" s="153">
        <v>0</v>
      </c>
      <c r="N10" s="153">
        <v>0</v>
      </c>
      <c r="O10" s="153">
        <v>0</v>
      </c>
      <c r="P10" s="153">
        <v>0.01</v>
      </c>
      <c r="Q10" s="89" t="s">
        <v>674</v>
      </c>
    </row>
    <row r="11" spans="1:17" ht="63.75">
      <c r="A11" s="89" t="s">
        <v>559</v>
      </c>
      <c r="B11" s="89"/>
      <c r="C11" s="90" t="s">
        <v>798</v>
      </c>
      <c r="D11" s="146">
        <v>43472</v>
      </c>
      <c r="E11" s="85" t="s">
        <v>20</v>
      </c>
      <c r="F11" s="85">
        <v>11689</v>
      </c>
      <c r="G11" s="89"/>
      <c r="H11" s="93" t="s">
        <v>4975</v>
      </c>
      <c r="I11" s="89"/>
      <c r="J11" s="89"/>
      <c r="K11" s="89"/>
      <c r="L11" s="89"/>
      <c r="M11" s="153">
        <v>4947848.68</v>
      </c>
      <c r="N11" s="153">
        <v>0</v>
      </c>
      <c r="O11" s="153">
        <v>33942241.939999998</v>
      </c>
      <c r="P11" s="153">
        <v>0</v>
      </c>
      <c r="Q11" s="89" t="s">
        <v>674</v>
      </c>
    </row>
    <row r="12" spans="1:17" ht="63.75">
      <c r="A12" s="89" t="s">
        <v>559</v>
      </c>
      <c r="B12" s="89"/>
      <c r="C12" s="90" t="s">
        <v>798</v>
      </c>
      <c r="D12" s="146">
        <v>43472</v>
      </c>
      <c r="E12" s="85" t="s">
        <v>20</v>
      </c>
      <c r="F12" s="85">
        <v>11690</v>
      </c>
      <c r="G12" s="89"/>
      <c r="H12" s="93" t="s">
        <v>4976</v>
      </c>
      <c r="I12" s="89"/>
      <c r="J12" s="89"/>
      <c r="K12" s="89"/>
      <c r="L12" s="89"/>
      <c r="M12" s="153">
        <v>2874839.28</v>
      </c>
      <c r="N12" s="153">
        <v>0</v>
      </c>
      <c r="O12" s="153">
        <v>19721397.460000001</v>
      </c>
      <c r="P12" s="153">
        <v>0</v>
      </c>
      <c r="Q12" s="89" t="s">
        <v>674</v>
      </c>
    </row>
    <row r="13" spans="1:17" ht="63.75">
      <c r="A13" s="89">
        <v>81</v>
      </c>
      <c r="B13" s="89"/>
      <c r="C13" s="90" t="s">
        <v>57</v>
      </c>
      <c r="D13" s="146">
        <v>43473</v>
      </c>
      <c r="E13" s="85" t="s">
        <v>6</v>
      </c>
      <c r="F13" s="85">
        <v>1068232</v>
      </c>
      <c r="G13" s="89"/>
      <c r="H13" s="93" t="s">
        <v>4977</v>
      </c>
      <c r="I13" s="89"/>
      <c r="J13" s="89"/>
      <c r="K13" s="89"/>
      <c r="L13" s="89"/>
      <c r="M13" s="153">
        <v>0</v>
      </c>
      <c r="N13" s="153">
        <v>14990</v>
      </c>
      <c r="O13" s="153">
        <v>0</v>
      </c>
      <c r="P13" s="153">
        <v>102831.4</v>
      </c>
      <c r="Q13" s="89" t="s">
        <v>674</v>
      </c>
    </row>
    <row r="14" spans="1:17" ht="63.75">
      <c r="A14" s="89">
        <v>81</v>
      </c>
      <c r="B14" s="89"/>
      <c r="C14" s="90" t="s">
        <v>57</v>
      </c>
      <c r="D14" s="146">
        <v>43473</v>
      </c>
      <c r="E14" s="85" t="s">
        <v>6</v>
      </c>
      <c r="F14" s="85">
        <v>1068234</v>
      </c>
      <c r="G14" s="89"/>
      <c r="H14" s="93" t="s">
        <v>4977</v>
      </c>
      <c r="I14" s="89"/>
      <c r="J14" s="89"/>
      <c r="K14" s="89"/>
      <c r="L14" s="89"/>
      <c r="M14" s="153">
        <v>0</v>
      </c>
      <c r="N14" s="153">
        <v>14990</v>
      </c>
      <c r="O14" s="153">
        <v>0</v>
      </c>
      <c r="P14" s="153">
        <v>102831.4</v>
      </c>
      <c r="Q14" s="89" t="s">
        <v>674</v>
      </c>
    </row>
    <row r="15" spans="1:17" ht="63.75">
      <c r="A15" s="89">
        <v>81</v>
      </c>
      <c r="B15" s="89"/>
      <c r="C15" s="90" t="s">
        <v>57</v>
      </c>
      <c r="D15" s="146">
        <v>43473</v>
      </c>
      <c r="E15" s="85" t="s">
        <v>6</v>
      </c>
      <c r="F15" s="85">
        <v>1068249</v>
      </c>
      <c r="G15" s="89"/>
      <c r="H15" s="93" t="s">
        <v>4977</v>
      </c>
      <c r="I15" s="89"/>
      <c r="J15" s="89"/>
      <c r="K15" s="89"/>
      <c r="L15" s="89"/>
      <c r="M15" s="153">
        <v>0</v>
      </c>
      <c r="N15" s="153">
        <v>14990</v>
      </c>
      <c r="O15" s="153">
        <v>0</v>
      </c>
      <c r="P15" s="153">
        <v>102831.4</v>
      </c>
      <c r="Q15" s="89" t="s">
        <v>674</v>
      </c>
    </row>
    <row r="16" spans="1:17" ht="63.75">
      <c r="A16" s="89">
        <v>81</v>
      </c>
      <c r="B16" s="89"/>
      <c r="C16" s="90" t="s">
        <v>57</v>
      </c>
      <c r="D16" s="146">
        <v>43473</v>
      </c>
      <c r="E16" s="85" t="s">
        <v>6</v>
      </c>
      <c r="F16" s="85">
        <v>1068250</v>
      </c>
      <c r="G16" s="89"/>
      <c r="H16" s="93" t="s">
        <v>4977</v>
      </c>
      <c r="I16" s="89"/>
      <c r="J16" s="89"/>
      <c r="K16" s="89"/>
      <c r="L16" s="89"/>
      <c r="M16" s="153">
        <v>0</v>
      </c>
      <c r="N16" s="153">
        <v>14990</v>
      </c>
      <c r="O16" s="153">
        <v>0</v>
      </c>
      <c r="P16" s="153">
        <v>102831.4</v>
      </c>
      <c r="Q16" s="89" t="s">
        <v>674</v>
      </c>
    </row>
    <row r="17" spans="1:17" ht="63.75">
      <c r="A17" s="89">
        <v>81</v>
      </c>
      <c r="B17" s="89"/>
      <c r="C17" s="90" t="s">
        <v>57</v>
      </c>
      <c r="D17" s="146">
        <v>43473</v>
      </c>
      <c r="E17" s="85" t="s">
        <v>6</v>
      </c>
      <c r="F17" s="85">
        <v>1068251</v>
      </c>
      <c r="G17" s="89"/>
      <c r="H17" s="93" t="s">
        <v>4977</v>
      </c>
      <c r="I17" s="89"/>
      <c r="J17" s="89"/>
      <c r="K17" s="89"/>
      <c r="L17" s="89"/>
      <c r="M17" s="153">
        <v>0</v>
      </c>
      <c r="N17" s="153">
        <v>14990</v>
      </c>
      <c r="O17" s="153">
        <v>0</v>
      </c>
      <c r="P17" s="153">
        <v>102831.4</v>
      </c>
      <c r="Q17" s="89" t="s">
        <v>674</v>
      </c>
    </row>
    <row r="18" spans="1:17" ht="76.5">
      <c r="A18" s="89">
        <v>81</v>
      </c>
      <c r="B18" s="89"/>
      <c r="C18" s="90" t="s">
        <v>57</v>
      </c>
      <c r="D18" s="146">
        <v>43473</v>
      </c>
      <c r="E18" s="85" t="s">
        <v>6</v>
      </c>
      <c r="F18" s="85">
        <v>1068256</v>
      </c>
      <c r="G18" s="89"/>
      <c r="H18" s="93" t="s">
        <v>4978</v>
      </c>
      <c r="I18" s="89"/>
      <c r="J18" s="89"/>
      <c r="K18" s="89"/>
      <c r="L18" s="89"/>
      <c r="M18" s="153">
        <v>0</v>
      </c>
      <c r="N18" s="153">
        <v>14990</v>
      </c>
      <c r="O18" s="153">
        <v>0</v>
      </c>
      <c r="P18" s="153">
        <v>102831.4</v>
      </c>
      <c r="Q18" s="89" t="s">
        <v>674</v>
      </c>
    </row>
    <row r="19" spans="1:17" ht="63.75">
      <c r="A19" s="89">
        <v>81</v>
      </c>
      <c r="B19" s="89"/>
      <c r="C19" s="90" t="s">
        <v>57</v>
      </c>
      <c r="D19" s="146">
        <v>43473</v>
      </c>
      <c r="E19" s="85" t="s">
        <v>6</v>
      </c>
      <c r="F19" s="85">
        <v>1068252</v>
      </c>
      <c r="G19" s="89"/>
      <c r="H19" s="93" t="s">
        <v>4977</v>
      </c>
      <c r="I19" s="89"/>
      <c r="J19" s="89"/>
      <c r="K19" s="89"/>
      <c r="L19" s="89"/>
      <c r="M19" s="153">
        <v>0</v>
      </c>
      <c r="N19" s="153">
        <v>14990</v>
      </c>
      <c r="O19" s="153">
        <v>0</v>
      </c>
      <c r="P19" s="153">
        <v>102831.4</v>
      </c>
      <c r="Q19" s="89" t="s">
        <v>674</v>
      </c>
    </row>
    <row r="20" spans="1:17" ht="76.5">
      <c r="A20" s="89">
        <v>81</v>
      </c>
      <c r="B20" s="89"/>
      <c r="C20" s="90" t="s">
        <v>57</v>
      </c>
      <c r="D20" s="146">
        <v>43473</v>
      </c>
      <c r="E20" s="85" t="s">
        <v>6</v>
      </c>
      <c r="F20" s="85">
        <v>1068255</v>
      </c>
      <c r="G20" s="89"/>
      <c r="H20" s="93" t="s">
        <v>4978</v>
      </c>
      <c r="I20" s="89"/>
      <c r="J20" s="89"/>
      <c r="K20" s="89"/>
      <c r="L20" s="89"/>
      <c r="M20" s="153">
        <v>0</v>
      </c>
      <c r="N20" s="153">
        <v>14990</v>
      </c>
      <c r="O20" s="153">
        <v>0</v>
      </c>
      <c r="P20" s="153">
        <v>102831.4</v>
      </c>
      <c r="Q20" s="89" t="s">
        <v>674</v>
      </c>
    </row>
    <row r="21" spans="1:17" ht="63.75">
      <c r="A21" s="89">
        <v>81</v>
      </c>
      <c r="B21" s="89"/>
      <c r="C21" s="90" t="s">
        <v>57</v>
      </c>
      <c r="D21" s="146">
        <v>43473</v>
      </c>
      <c r="E21" s="85" t="s">
        <v>6</v>
      </c>
      <c r="F21" s="85">
        <v>1068268</v>
      </c>
      <c r="G21" s="89"/>
      <c r="H21" s="93" t="s">
        <v>4977</v>
      </c>
      <c r="I21" s="89"/>
      <c r="J21" s="89"/>
      <c r="K21" s="89"/>
      <c r="L21" s="89"/>
      <c r="M21" s="153">
        <v>0</v>
      </c>
      <c r="N21" s="153">
        <v>14990</v>
      </c>
      <c r="O21" s="153">
        <v>0</v>
      </c>
      <c r="P21" s="153">
        <v>102831.4</v>
      </c>
      <c r="Q21" s="89" t="s">
        <v>674</v>
      </c>
    </row>
    <row r="22" spans="1:17" ht="63.75">
      <c r="A22" s="89">
        <v>81</v>
      </c>
      <c r="B22" s="89"/>
      <c r="C22" s="90" t="s">
        <v>57</v>
      </c>
      <c r="D22" s="146">
        <v>43473</v>
      </c>
      <c r="E22" s="85" t="s">
        <v>6</v>
      </c>
      <c r="F22" s="85">
        <v>1068267</v>
      </c>
      <c r="G22" s="89"/>
      <c r="H22" s="93" t="s">
        <v>4977</v>
      </c>
      <c r="I22" s="89"/>
      <c r="J22" s="89"/>
      <c r="K22" s="89"/>
      <c r="L22" s="89"/>
      <c r="M22" s="153">
        <v>0</v>
      </c>
      <c r="N22" s="153">
        <v>14990</v>
      </c>
      <c r="O22" s="153">
        <v>0</v>
      </c>
      <c r="P22" s="153">
        <v>102831.4</v>
      </c>
      <c r="Q22" s="89" t="s">
        <v>674</v>
      </c>
    </row>
    <row r="23" spans="1:17" ht="63.75">
      <c r="A23" s="89">
        <v>81</v>
      </c>
      <c r="B23" s="89"/>
      <c r="C23" s="90" t="s">
        <v>57</v>
      </c>
      <c r="D23" s="146">
        <v>43473</v>
      </c>
      <c r="E23" s="85" t="s">
        <v>6</v>
      </c>
      <c r="F23" s="85">
        <v>1068262</v>
      </c>
      <c r="G23" s="89"/>
      <c r="H23" s="93" t="s">
        <v>4977</v>
      </c>
      <c r="I23" s="89"/>
      <c r="J23" s="89"/>
      <c r="K23" s="89"/>
      <c r="L23" s="89"/>
      <c r="M23" s="153">
        <v>0</v>
      </c>
      <c r="N23" s="153">
        <v>9480.26</v>
      </c>
      <c r="O23" s="153">
        <v>0</v>
      </c>
      <c r="P23" s="153">
        <v>65034.58</v>
      </c>
      <c r="Q23" s="89" t="s">
        <v>674</v>
      </c>
    </row>
    <row r="24" spans="1:17" ht="63.75">
      <c r="A24" s="89">
        <v>81</v>
      </c>
      <c r="B24" s="89"/>
      <c r="C24" s="90" t="s">
        <v>57</v>
      </c>
      <c r="D24" s="146">
        <v>43473</v>
      </c>
      <c r="E24" s="85" t="s">
        <v>6</v>
      </c>
      <c r="F24" s="85">
        <v>1068261</v>
      </c>
      <c r="G24" s="89"/>
      <c r="H24" s="93" t="s">
        <v>4977</v>
      </c>
      <c r="I24" s="89"/>
      <c r="J24" s="89"/>
      <c r="K24" s="89"/>
      <c r="L24" s="89"/>
      <c r="M24" s="153">
        <v>0</v>
      </c>
      <c r="N24" s="153">
        <v>14990</v>
      </c>
      <c r="O24" s="153">
        <v>0</v>
      </c>
      <c r="P24" s="153">
        <v>102831.4</v>
      </c>
      <c r="Q24" s="89" t="s">
        <v>674</v>
      </c>
    </row>
    <row r="25" spans="1:17" ht="63.75">
      <c r="A25" s="89">
        <v>81</v>
      </c>
      <c r="B25" s="89"/>
      <c r="C25" s="90" t="s">
        <v>57</v>
      </c>
      <c r="D25" s="146">
        <v>43473</v>
      </c>
      <c r="E25" s="85" t="s">
        <v>6</v>
      </c>
      <c r="F25" s="85">
        <v>1068259</v>
      </c>
      <c r="G25" s="89"/>
      <c r="H25" s="93" t="s">
        <v>4977</v>
      </c>
      <c r="I25" s="89"/>
      <c r="J25" s="89"/>
      <c r="K25" s="89"/>
      <c r="L25" s="89"/>
      <c r="M25" s="153">
        <v>0</v>
      </c>
      <c r="N25" s="153">
        <v>14990</v>
      </c>
      <c r="O25" s="153">
        <v>0</v>
      </c>
      <c r="P25" s="153">
        <v>102831.4</v>
      </c>
      <c r="Q25" s="89" t="s">
        <v>674</v>
      </c>
    </row>
    <row r="26" spans="1:17" ht="76.5">
      <c r="A26" s="89">
        <v>81</v>
      </c>
      <c r="B26" s="89"/>
      <c r="C26" s="90" t="s">
        <v>57</v>
      </c>
      <c r="D26" s="146">
        <v>43473</v>
      </c>
      <c r="E26" s="85" t="s">
        <v>6</v>
      </c>
      <c r="F26" s="85">
        <v>1068258</v>
      </c>
      <c r="G26" s="89"/>
      <c r="H26" s="93" t="s">
        <v>4978</v>
      </c>
      <c r="I26" s="89"/>
      <c r="J26" s="89"/>
      <c r="K26" s="89"/>
      <c r="L26" s="89"/>
      <c r="M26" s="153">
        <v>0</v>
      </c>
      <c r="N26" s="153">
        <v>14990</v>
      </c>
      <c r="O26" s="153">
        <v>0</v>
      </c>
      <c r="P26" s="153">
        <v>102831.4</v>
      </c>
      <c r="Q26" s="89" t="s">
        <v>674</v>
      </c>
    </row>
    <row r="27" spans="1:17" ht="63.75">
      <c r="A27" s="89">
        <v>81</v>
      </c>
      <c r="B27" s="89"/>
      <c r="C27" s="90" t="s">
        <v>57</v>
      </c>
      <c r="D27" s="146">
        <v>43473</v>
      </c>
      <c r="E27" s="85" t="s">
        <v>6</v>
      </c>
      <c r="F27" s="85">
        <v>1068257</v>
      </c>
      <c r="G27" s="89"/>
      <c r="H27" s="93" t="s">
        <v>4977</v>
      </c>
      <c r="I27" s="89"/>
      <c r="J27" s="89"/>
      <c r="K27" s="89"/>
      <c r="L27" s="89"/>
      <c r="M27" s="153">
        <v>0</v>
      </c>
      <c r="N27" s="153">
        <v>14990</v>
      </c>
      <c r="O27" s="153">
        <v>0</v>
      </c>
      <c r="P27" s="153">
        <v>102831.4</v>
      </c>
      <c r="Q27" s="89" t="s">
        <v>674</v>
      </c>
    </row>
    <row r="28" spans="1:17" ht="63.75">
      <c r="A28" s="89">
        <v>81</v>
      </c>
      <c r="B28" s="89"/>
      <c r="C28" s="90" t="s">
        <v>57</v>
      </c>
      <c r="D28" s="146">
        <v>43473</v>
      </c>
      <c r="E28" s="85" t="s">
        <v>6</v>
      </c>
      <c r="F28" s="85">
        <v>1068270</v>
      </c>
      <c r="G28" s="89"/>
      <c r="H28" s="93" t="s">
        <v>4977</v>
      </c>
      <c r="I28" s="89"/>
      <c r="J28" s="89"/>
      <c r="K28" s="89"/>
      <c r="L28" s="89"/>
      <c r="M28" s="153">
        <v>0</v>
      </c>
      <c r="N28" s="153">
        <v>14990</v>
      </c>
      <c r="O28" s="153">
        <v>0</v>
      </c>
      <c r="P28" s="153">
        <v>102831.4</v>
      </c>
      <c r="Q28" s="89" t="s">
        <v>674</v>
      </c>
    </row>
    <row r="29" spans="1:17" ht="63.75">
      <c r="A29" s="89">
        <v>81</v>
      </c>
      <c r="B29" s="89"/>
      <c r="C29" s="90" t="s">
        <v>57</v>
      </c>
      <c r="D29" s="146">
        <v>43473</v>
      </c>
      <c r="E29" s="85" t="s">
        <v>6</v>
      </c>
      <c r="F29" s="85">
        <v>1068333</v>
      </c>
      <c r="G29" s="89"/>
      <c r="H29" s="93" t="s">
        <v>4977</v>
      </c>
      <c r="I29" s="89"/>
      <c r="J29" s="89"/>
      <c r="K29" s="89"/>
      <c r="L29" s="89"/>
      <c r="M29" s="153">
        <v>0</v>
      </c>
      <c r="N29" s="153">
        <v>14990</v>
      </c>
      <c r="O29" s="153">
        <v>0</v>
      </c>
      <c r="P29" s="153">
        <v>102831.4</v>
      </c>
      <c r="Q29" s="89" t="s">
        <v>674</v>
      </c>
    </row>
    <row r="30" spans="1:17" ht="63.75">
      <c r="A30" s="89">
        <v>81</v>
      </c>
      <c r="B30" s="89"/>
      <c r="C30" s="90" t="s">
        <v>57</v>
      </c>
      <c r="D30" s="146">
        <v>43473</v>
      </c>
      <c r="E30" s="85" t="s">
        <v>6</v>
      </c>
      <c r="F30" s="85">
        <v>1068332</v>
      </c>
      <c r="G30" s="89"/>
      <c r="H30" s="93" t="s">
        <v>4977</v>
      </c>
      <c r="I30" s="89"/>
      <c r="J30" s="89"/>
      <c r="K30" s="89"/>
      <c r="L30" s="89"/>
      <c r="M30" s="153">
        <v>0</v>
      </c>
      <c r="N30" s="153">
        <v>14990</v>
      </c>
      <c r="O30" s="153">
        <v>0</v>
      </c>
      <c r="P30" s="153">
        <v>102831.4</v>
      </c>
      <c r="Q30" s="89" t="s">
        <v>674</v>
      </c>
    </row>
    <row r="31" spans="1:17" ht="63.75">
      <c r="A31" s="89">
        <v>81</v>
      </c>
      <c r="B31" s="89"/>
      <c r="C31" s="90" t="s">
        <v>57</v>
      </c>
      <c r="D31" s="146">
        <v>43473</v>
      </c>
      <c r="E31" s="85" t="s">
        <v>6</v>
      </c>
      <c r="F31" s="85">
        <v>1068328</v>
      </c>
      <c r="G31" s="89"/>
      <c r="H31" s="93" t="s">
        <v>4977</v>
      </c>
      <c r="I31" s="89"/>
      <c r="J31" s="89"/>
      <c r="K31" s="89"/>
      <c r="L31" s="89"/>
      <c r="M31" s="153">
        <v>0</v>
      </c>
      <c r="N31" s="153">
        <v>14990</v>
      </c>
      <c r="O31" s="153">
        <v>0</v>
      </c>
      <c r="P31" s="153">
        <v>102831.4</v>
      </c>
      <c r="Q31" s="89" t="s">
        <v>674</v>
      </c>
    </row>
    <row r="32" spans="1:17" ht="63.75">
      <c r="A32" s="89">
        <v>81</v>
      </c>
      <c r="B32" s="89"/>
      <c r="C32" s="90" t="s">
        <v>57</v>
      </c>
      <c r="D32" s="146">
        <v>43473</v>
      </c>
      <c r="E32" s="85" t="s">
        <v>6</v>
      </c>
      <c r="F32" s="85">
        <v>1068327</v>
      </c>
      <c r="G32" s="89"/>
      <c r="H32" s="93" t="s">
        <v>4977</v>
      </c>
      <c r="I32" s="89"/>
      <c r="J32" s="89"/>
      <c r="K32" s="89"/>
      <c r="L32" s="89"/>
      <c r="M32" s="153">
        <v>0</v>
      </c>
      <c r="N32" s="153">
        <v>14990</v>
      </c>
      <c r="O32" s="153">
        <v>0</v>
      </c>
      <c r="P32" s="153">
        <v>102831.4</v>
      </c>
      <c r="Q32" s="89" t="s">
        <v>674</v>
      </c>
    </row>
    <row r="33" spans="1:17" ht="63.75">
      <c r="A33" s="89">
        <v>81</v>
      </c>
      <c r="B33" s="89"/>
      <c r="C33" s="90" t="s">
        <v>57</v>
      </c>
      <c r="D33" s="146">
        <v>43473</v>
      </c>
      <c r="E33" s="85" t="s">
        <v>6</v>
      </c>
      <c r="F33" s="85">
        <v>1068325</v>
      </c>
      <c r="G33" s="89"/>
      <c r="H33" s="93" t="s">
        <v>4977</v>
      </c>
      <c r="I33" s="89"/>
      <c r="J33" s="89"/>
      <c r="K33" s="89"/>
      <c r="L33" s="89"/>
      <c r="M33" s="153">
        <v>0</v>
      </c>
      <c r="N33" s="153">
        <v>14990</v>
      </c>
      <c r="O33" s="153">
        <v>0</v>
      </c>
      <c r="P33" s="153">
        <v>102831.4</v>
      </c>
      <c r="Q33" s="89" t="s">
        <v>674</v>
      </c>
    </row>
    <row r="34" spans="1:17" ht="63.75">
      <c r="A34" s="89">
        <v>81</v>
      </c>
      <c r="B34" s="89"/>
      <c r="C34" s="90" t="s">
        <v>57</v>
      </c>
      <c r="D34" s="146">
        <v>43473</v>
      </c>
      <c r="E34" s="85" t="s">
        <v>6</v>
      </c>
      <c r="F34" s="85">
        <v>1068324</v>
      </c>
      <c r="G34" s="89"/>
      <c r="H34" s="93" t="s">
        <v>4977</v>
      </c>
      <c r="I34" s="89"/>
      <c r="J34" s="89"/>
      <c r="K34" s="89"/>
      <c r="L34" s="89"/>
      <c r="M34" s="153">
        <v>0</v>
      </c>
      <c r="N34" s="153">
        <v>14990</v>
      </c>
      <c r="O34" s="153">
        <v>0</v>
      </c>
      <c r="P34" s="153">
        <v>102831.4</v>
      </c>
      <c r="Q34" s="89" t="s">
        <v>674</v>
      </c>
    </row>
    <row r="35" spans="1:17" ht="63.75">
      <c r="A35" s="89">
        <v>81</v>
      </c>
      <c r="B35" s="89"/>
      <c r="C35" s="90" t="s">
        <v>57</v>
      </c>
      <c r="D35" s="146">
        <v>43473</v>
      </c>
      <c r="E35" s="85" t="s">
        <v>6</v>
      </c>
      <c r="F35" s="85">
        <v>1068323</v>
      </c>
      <c r="G35" s="89"/>
      <c r="H35" s="93" t="s">
        <v>4977</v>
      </c>
      <c r="I35" s="89"/>
      <c r="J35" s="89"/>
      <c r="K35" s="89"/>
      <c r="L35" s="89"/>
      <c r="M35" s="153">
        <v>0</v>
      </c>
      <c r="N35" s="153">
        <v>14990</v>
      </c>
      <c r="O35" s="153">
        <v>0</v>
      </c>
      <c r="P35" s="153">
        <v>102831.4</v>
      </c>
      <c r="Q35" s="89" t="s">
        <v>674</v>
      </c>
    </row>
    <row r="36" spans="1:17" ht="63.75">
      <c r="A36" s="89">
        <v>81</v>
      </c>
      <c r="B36" s="89"/>
      <c r="C36" s="90" t="s">
        <v>57</v>
      </c>
      <c r="D36" s="146">
        <v>43473</v>
      </c>
      <c r="E36" s="85" t="s">
        <v>6</v>
      </c>
      <c r="F36" s="85">
        <v>1068322</v>
      </c>
      <c r="G36" s="89"/>
      <c r="H36" s="93" t="s">
        <v>4977</v>
      </c>
      <c r="I36" s="89"/>
      <c r="J36" s="89"/>
      <c r="K36" s="89"/>
      <c r="L36" s="89"/>
      <c r="M36" s="153">
        <v>0</v>
      </c>
      <c r="N36" s="153">
        <v>14990</v>
      </c>
      <c r="O36" s="153">
        <v>0</v>
      </c>
      <c r="P36" s="153">
        <v>102831.4</v>
      </c>
      <c r="Q36" s="89" t="s">
        <v>674</v>
      </c>
    </row>
    <row r="37" spans="1:17" ht="63.75">
      <c r="A37" s="89">
        <v>81</v>
      </c>
      <c r="B37" s="89"/>
      <c r="C37" s="90" t="s">
        <v>57</v>
      </c>
      <c r="D37" s="146">
        <v>43473</v>
      </c>
      <c r="E37" s="85" t="s">
        <v>6</v>
      </c>
      <c r="F37" s="85">
        <v>1068271</v>
      </c>
      <c r="G37" s="89"/>
      <c r="H37" s="93" t="s">
        <v>4977</v>
      </c>
      <c r="I37" s="89"/>
      <c r="J37" s="89"/>
      <c r="K37" s="89"/>
      <c r="L37" s="89"/>
      <c r="M37" s="153">
        <v>0</v>
      </c>
      <c r="N37" s="153">
        <v>14990</v>
      </c>
      <c r="O37" s="153">
        <v>0</v>
      </c>
      <c r="P37" s="153">
        <v>102831.4</v>
      </c>
      <c r="Q37" s="89" t="s">
        <v>674</v>
      </c>
    </row>
    <row r="38" spans="1:17" ht="63.75">
      <c r="A38" s="89">
        <v>81</v>
      </c>
      <c r="B38" s="89"/>
      <c r="C38" s="90" t="s">
        <v>57</v>
      </c>
      <c r="D38" s="146">
        <v>43473</v>
      </c>
      <c r="E38" s="85" t="s">
        <v>6</v>
      </c>
      <c r="F38" s="85">
        <v>1068272</v>
      </c>
      <c r="G38" s="89"/>
      <c r="H38" s="93" t="s">
        <v>4977</v>
      </c>
      <c r="I38" s="89"/>
      <c r="J38" s="89"/>
      <c r="K38" s="89"/>
      <c r="L38" s="89"/>
      <c r="M38" s="153">
        <v>0</v>
      </c>
      <c r="N38" s="153">
        <v>14990</v>
      </c>
      <c r="O38" s="153">
        <v>0</v>
      </c>
      <c r="P38" s="153">
        <v>102831.4</v>
      </c>
      <c r="Q38" s="89" t="s">
        <v>674</v>
      </c>
    </row>
    <row r="39" spans="1:17" ht="63.75">
      <c r="A39" s="89">
        <v>81</v>
      </c>
      <c r="B39" s="89"/>
      <c r="C39" s="90" t="s">
        <v>57</v>
      </c>
      <c r="D39" s="146">
        <v>43473</v>
      </c>
      <c r="E39" s="85" t="s">
        <v>6</v>
      </c>
      <c r="F39" s="85">
        <v>1068275</v>
      </c>
      <c r="G39" s="89"/>
      <c r="H39" s="93" t="s">
        <v>4977</v>
      </c>
      <c r="I39" s="89"/>
      <c r="J39" s="89"/>
      <c r="K39" s="89"/>
      <c r="L39" s="89"/>
      <c r="M39" s="153">
        <v>0</v>
      </c>
      <c r="N39" s="153">
        <v>14990</v>
      </c>
      <c r="O39" s="153">
        <v>0</v>
      </c>
      <c r="P39" s="153">
        <v>102831.4</v>
      </c>
      <c r="Q39" s="89" t="s">
        <v>674</v>
      </c>
    </row>
    <row r="40" spans="1:17" ht="63.75">
      <c r="A40" s="89">
        <v>81</v>
      </c>
      <c r="B40" s="89"/>
      <c r="C40" s="90" t="s">
        <v>57</v>
      </c>
      <c r="D40" s="146">
        <v>43473</v>
      </c>
      <c r="E40" s="85" t="s">
        <v>6</v>
      </c>
      <c r="F40" s="85">
        <v>1068277</v>
      </c>
      <c r="G40" s="89"/>
      <c r="H40" s="93" t="s">
        <v>4977</v>
      </c>
      <c r="I40" s="89"/>
      <c r="J40" s="89"/>
      <c r="K40" s="89"/>
      <c r="L40" s="89"/>
      <c r="M40" s="153">
        <v>0</v>
      </c>
      <c r="N40" s="153">
        <v>14990</v>
      </c>
      <c r="O40" s="153">
        <v>0</v>
      </c>
      <c r="P40" s="153">
        <v>102831.4</v>
      </c>
      <c r="Q40" s="89" t="s">
        <v>674</v>
      </c>
    </row>
    <row r="41" spans="1:17" ht="63.75">
      <c r="A41" s="89">
        <v>81</v>
      </c>
      <c r="B41" s="89"/>
      <c r="C41" s="90" t="s">
        <v>57</v>
      </c>
      <c r="D41" s="146">
        <v>43473</v>
      </c>
      <c r="E41" s="85" t="s">
        <v>6</v>
      </c>
      <c r="F41" s="85">
        <v>1068278</v>
      </c>
      <c r="G41" s="89"/>
      <c r="H41" s="93" t="s">
        <v>4977</v>
      </c>
      <c r="I41" s="89"/>
      <c r="J41" s="89"/>
      <c r="K41" s="89"/>
      <c r="L41" s="89"/>
      <c r="M41" s="153">
        <v>0</v>
      </c>
      <c r="N41" s="153">
        <v>14990</v>
      </c>
      <c r="O41" s="153">
        <v>0</v>
      </c>
      <c r="P41" s="153">
        <v>102831.4</v>
      </c>
      <c r="Q41" s="89" t="s">
        <v>674</v>
      </c>
    </row>
    <row r="42" spans="1:17" ht="63.75">
      <c r="A42" s="89">
        <v>81</v>
      </c>
      <c r="B42" s="89"/>
      <c r="C42" s="90" t="s">
        <v>57</v>
      </c>
      <c r="D42" s="146">
        <v>43473</v>
      </c>
      <c r="E42" s="85" t="s">
        <v>6</v>
      </c>
      <c r="F42" s="85">
        <v>1068280</v>
      </c>
      <c r="G42" s="89"/>
      <c r="H42" s="93" t="s">
        <v>4977</v>
      </c>
      <c r="I42" s="89"/>
      <c r="J42" s="89"/>
      <c r="K42" s="89"/>
      <c r="L42" s="89"/>
      <c r="M42" s="153">
        <v>0</v>
      </c>
      <c r="N42" s="153">
        <v>14990</v>
      </c>
      <c r="O42" s="153">
        <v>0</v>
      </c>
      <c r="P42" s="153">
        <v>102831.4</v>
      </c>
      <c r="Q42" s="89" t="s">
        <v>674</v>
      </c>
    </row>
    <row r="43" spans="1:17" ht="63.75">
      <c r="A43" s="89">
        <v>81</v>
      </c>
      <c r="B43" s="89"/>
      <c r="C43" s="90" t="s">
        <v>57</v>
      </c>
      <c r="D43" s="146">
        <v>43473</v>
      </c>
      <c r="E43" s="85" t="s">
        <v>6</v>
      </c>
      <c r="F43" s="85">
        <v>1068298</v>
      </c>
      <c r="G43" s="89"/>
      <c r="H43" s="93" t="s">
        <v>4977</v>
      </c>
      <c r="I43" s="89"/>
      <c r="J43" s="89"/>
      <c r="K43" s="89"/>
      <c r="L43" s="89"/>
      <c r="M43" s="153">
        <v>0</v>
      </c>
      <c r="N43" s="153">
        <v>14990</v>
      </c>
      <c r="O43" s="153">
        <v>0</v>
      </c>
      <c r="P43" s="153">
        <v>102831.4</v>
      </c>
      <c r="Q43" s="89" t="s">
        <v>674</v>
      </c>
    </row>
    <row r="44" spans="1:17" ht="63.75">
      <c r="A44" s="89">
        <v>81</v>
      </c>
      <c r="B44" s="89"/>
      <c r="C44" s="90" t="s">
        <v>57</v>
      </c>
      <c r="D44" s="146">
        <v>43473</v>
      </c>
      <c r="E44" s="85" t="s">
        <v>6</v>
      </c>
      <c r="F44" s="85">
        <v>1068299</v>
      </c>
      <c r="G44" s="89"/>
      <c r="H44" s="93" t="s">
        <v>4977</v>
      </c>
      <c r="I44" s="89"/>
      <c r="J44" s="89"/>
      <c r="K44" s="89"/>
      <c r="L44" s="89"/>
      <c r="M44" s="153">
        <v>0</v>
      </c>
      <c r="N44" s="153">
        <v>14990</v>
      </c>
      <c r="O44" s="153">
        <v>0</v>
      </c>
      <c r="P44" s="153">
        <v>102831.4</v>
      </c>
      <c r="Q44" s="89" t="s">
        <v>674</v>
      </c>
    </row>
    <row r="45" spans="1:17" ht="63.75">
      <c r="A45" s="89">
        <v>81</v>
      </c>
      <c r="B45" s="89"/>
      <c r="C45" s="90" t="s">
        <v>57</v>
      </c>
      <c r="D45" s="146">
        <v>43473</v>
      </c>
      <c r="E45" s="85" t="s">
        <v>6</v>
      </c>
      <c r="F45" s="85">
        <v>1068301</v>
      </c>
      <c r="G45" s="89"/>
      <c r="H45" s="93" t="s">
        <v>4977</v>
      </c>
      <c r="I45" s="89"/>
      <c r="J45" s="89"/>
      <c r="K45" s="89"/>
      <c r="L45" s="89"/>
      <c r="M45" s="153">
        <v>0</v>
      </c>
      <c r="N45" s="153">
        <v>14990</v>
      </c>
      <c r="O45" s="153">
        <v>0</v>
      </c>
      <c r="P45" s="153">
        <v>102831.4</v>
      </c>
      <c r="Q45" s="89" t="s">
        <v>674</v>
      </c>
    </row>
    <row r="46" spans="1:17" ht="63.75">
      <c r="A46" s="89">
        <v>81</v>
      </c>
      <c r="B46" s="89"/>
      <c r="C46" s="90" t="s">
        <v>57</v>
      </c>
      <c r="D46" s="146">
        <v>43473</v>
      </c>
      <c r="E46" s="85" t="s">
        <v>6</v>
      </c>
      <c r="F46" s="85">
        <v>1068302</v>
      </c>
      <c r="G46" s="89"/>
      <c r="H46" s="93" t="s">
        <v>4977</v>
      </c>
      <c r="I46" s="89"/>
      <c r="J46" s="89"/>
      <c r="K46" s="89"/>
      <c r="L46" s="89"/>
      <c r="M46" s="153">
        <v>0</v>
      </c>
      <c r="N46" s="153">
        <v>14990</v>
      </c>
      <c r="O46" s="153">
        <v>0</v>
      </c>
      <c r="P46" s="153">
        <v>102831.4</v>
      </c>
      <c r="Q46" s="89" t="s">
        <v>674</v>
      </c>
    </row>
    <row r="47" spans="1:17" ht="63.75">
      <c r="A47" s="89">
        <v>81</v>
      </c>
      <c r="B47" s="89"/>
      <c r="C47" s="90" t="s">
        <v>57</v>
      </c>
      <c r="D47" s="146">
        <v>43473</v>
      </c>
      <c r="E47" s="85" t="s">
        <v>6</v>
      </c>
      <c r="F47" s="85">
        <v>1068303</v>
      </c>
      <c r="G47" s="89"/>
      <c r="H47" s="93" t="s">
        <v>4977</v>
      </c>
      <c r="I47" s="89"/>
      <c r="J47" s="89"/>
      <c r="K47" s="89"/>
      <c r="L47" s="89"/>
      <c r="M47" s="153">
        <v>0</v>
      </c>
      <c r="N47" s="153">
        <v>14990</v>
      </c>
      <c r="O47" s="153">
        <v>0</v>
      </c>
      <c r="P47" s="153">
        <v>102831.4</v>
      </c>
      <c r="Q47" s="89" t="s">
        <v>674</v>
      </c>
    </row>
    <row r="48" spans="1:17" ht="63.75">
      <c r="A48" s="89">
        <v>81</v>
      </c>
      <c r="B48" s="89"/>
      <c r="C48" s="90" t="s">
        <v>57</v>
      </c>
      <c r="D48" s="146">
        <v>43473</v>
      </c>
      <c r="E48" s="85" t="s">
        <v>6</v>
      </c>
      <c r="F48" s="85">
        <v>1068305</v>
      </c>
      <c r="G48" s="89"/>
      <c r="H48" s="93" t="s">
        <v>4977</v>
      </c>
      <c r="I48" s="89"/>
      <c r="J48" s="89"/>
      <c r="K48" s="89"/>
      <c r="L48" s="89"/>
      <c r="M48" s="153">
        <v>0</v>
      </c>
      <c r="N48" s="153">
        <v>14990</v>
      </c>
      <c r="O48" s="153">
        <v>0</v>
      </c>
      <c r="P48" s="153">
        <v>102831.4</v>
      </c>
      <c r="Q48" s="89" t="s">
        <v>674</v>
      </c>
    </row>
    <row r="49" spans="1:17" ht="63.75">
      <c r="A49" s="89">
        <v>81</v>
      </c>
      <c r="B49" s="89"/>
      <c r="C49" s="90" t="s">
        <v>57</v>
      </c>
      <c r="D49" s="146">
        <v>43473</v>
      </c>
      <c r="E49" s="85" t="s">
        <v>6</v>
      </c>
      <c r="F49" s="85">
        <v>1068321</v>
      </c>
      <c r="G49" s="89"/>
      <c r="H49" s="93" t="s">
        <v>4977</v>
      </c>
      <c r="I49" s="89"/>
      <c r="J49" s="89"/>
      <c r="K49" s="89"/>
      <c r="L49" s="89"/>
      <c r="M49" s="153">
        <v>0</v>
      </c>
      <c r="N49" s="153">
        <v>14990</v>
      </c>
      <c r="O49" s="153">
        <v>0</v>
      </c>
      <c r="P49" s="153">
        <v>102831.4</v>
      </c>
      <c r="Q49" s="89" t="s">
        <v>674</v>
      </c>
    </row>
    <row r="50" spans="1:17" ht="51">
      <c r="A50" s="89" t="s">
        <v>558</v>
      </c>
      <c r="B50" s="89"/>
      <c r="C50" s="90" t="s">
        <v>618</v>
      </c>
      <c r="D50" s="146">
        <v>43473</v>
      </c>
      <c r="E50" s="85" t="s">
        <v>23</v>
      </c>
      <c r="F50" s="85">
        <v>18591</v>
      </c>
      <c r="G50" s="89"/>
      <c r="H50" s="93" t="s">
        <v>4979</v>
      </c>
      <c r="I50" s="89"/>
      <c r="J50" s="89"/>
      <c r="K50" s="89"/>
      <c r="L50" s="89"/>
      <c r="M50" s="153">
        <v>0</v>
      </c>
      <c r="N50" s="153">
        <v>0</v>
      </c>
      <c r="O50" s="153">
        <v>0</v>
      </c>
      <c r="P50" s="153">
        <v>0.01</v>
      </c>
      <c r="Q50" s="89" t="s">
        <v>674</v>
      </c>
    </row>
    <row r="51" spans="1:17" ht="63.75">
      <c r="A51" s="89">
        <v>512</v>
      </c>
      <c r="B51" s="89"/>
      <c r="C51" s="90" t="s">
        <v>800</v>
      </c>
      <c r="D51" s="146">
        <v>43474</v>
      </c>
      <c r="E51" s="85" t="s">
        <v>15</v>
      </c>
      <c r="F51" s="85">
        <v>934626</v>
      </c>
      <c r="G51" s="89"/>
      <c r="H51" s="93" t="s">
        <v>1429</v>
      </c>
      <c r="I51" s="89"/>
      <c r="J51" s="89"/>
      <c r="K51" s="89"/>
      <c r="L51" s="89"/>
      <c r="M51" s="153">
        <v>7.29</v>
      </c>
      <c r="N51" s="153">
        <v>0</v>
      </c>
      <c r="O51" s="153">
        <v>50.01</v>
      </c>
      <c r="P51" s="153">
        <v>0</v>
      </c>
      <c r="Q51" s="89" t="s">
        <v>674</v>
      </c>
    </row>
    <row r="52" spans="1:17" ht="63.75">
      <c r="A52" s="89">
        <v>512</v>
      </c>
      <c r="B52" s="89"/>
      <c r="C52" s="90" t="s">
        <v>800</v>
      </c>
      <c r="D52" s="146">
        <v>43474</v>
      </c>
      <c r="E52" s="85" t="s">
        <v>15</v>
      </c>
      <c r="F52" s="85">
        <v>935296</v>
      </c>
      <c r="G52" s="89"/>
      <c r="H52" s="93" t="s">
        <v>4980</v>
      </c>
      <c r="I52" s="89"/>
      <c r="J52" s="89"/>
      <c r="K52" s="89"/>
      <c r="L52" s="89"/>
      <c r="M52" s="153">
        <v>7.29</v>
      </c>
      <c r="N52" s="153">
        <v>0</v>
      </c>
      <c r="O52" s="153">
        <v>50.01</v>
      </c>
      <c r="P52" s="153">
        <v>0</v>
      </c>
      <c r="Q52" s="89" t="s">
        <v>674</v>
      </c>
    </row>
    <row r="53" spans="1:17" ht="63.75">
      <c r="A53" s="89">
        <v>512</v>
      </c>
      <c r="B53" s="89"/>
      <c r="C53" s="90" t="s">
        <v>800</v>
      </c>
      <c r="D53" s="146">
        <v>43475</v>
      </c>
      <c r="E53" s="85" t="s">
        <v>15</v>
      </c>
      <c r="F53" s="85">
        <v>936449</v>
      </c>
      <c r="G53" s="89"/>
      <c r="H53" s="93" t="s">
        <v>4981</v>
      </c>
      <c r="I53" s="89"/>
      <c r="J53" s="89"/>
      <c r="K53" s="89"/>
      <c r="L53" s="89"/>
      <c r="M53" s="153">
        <v>7.29</v>
      </c>
      <c r="N53" s="153">
        <v>0</v>
      </c>
      <c r="O53" s="153">
        <v>50.01</v>
      </c>
      <c r="P53" s="153">
        <v>0</v>
      </c>
      <c r="Q53" s="89" t="s">
        <v>674</v>
      </c>
    </row>
    <row r="54" spans="1:17" ht="51">
      <c r="A54" s="89" t="s">
        <v>558</v>
      </c>
      <c r="B54" s="89"/>
      <c r="C54" s="90" t="s">
        <v>618</v>
      </c>
      <c r="D54" s="146">
        <v>43475</v>
      </c>
      <c r="E54" s="85" t="s">
        <v>23</v>
      </c>
      <c r="F54" s="85">
        <v>18599</v>
      </c>
      <c r="G54" s="89"/>
      <c r="H54" s="93" t="s">
        <v>4982</v>
      </c>
      <c r="I54" s="89"/>
      <c r="J54" s="89"/>
      <c r="K54" s="89"/>
      <c r="L54" s="89"/>
      <c r="M54" s="153">
        <v>0</v>
      </c>
      <c r="N54" s="153">
        <v>0</v>
      </c>
      <c r="O54" s="153">
        <v>0</v>
      </c>
      <c r="P54" s="153">
        <v>0.01</v>
      </c>
      <c r="Q54" s="89" t="s">
        <v>674</v>
      </c>
    </row>
    <row r="55" spans="1:17" ht="89.25">
      <c r="A55" s="89">
        <v>514</v>
      </c>
      <c r="B55" s="89"/>
      <c r="C55" s="90" t="s">
        <v>174</v>
      </c>
      <c r="D55" s="146">
        <v>43476</v>
      </c>
      <c r="E55" s="85" t="s">
        <v>675</v>
      </c>
      <c r="F55" s="85">
        <v>182876</v>
      </c>
      <c r="G55" s="89"/>
      <c r="H55" s="93" t="s">
        <v>4983</v>
      </c>
      <c r="I55" s="89"/>
      <c r="J55" s="89"/>
      <c r="K55" s="89"/>
      <c r="L55" s="89"/>
      <c r="M55" s="153">
        <v>0</v>
      </c>
      <c r="N55" s="153">
        <v>78010661.200000003</v>
      </c>
      <c r="O55" s="153">
        <v>0</v>
      </c>
      <c r="P55" s="153">
        <v>535153135.82999998</v>
      </c>
      <c r="Q55" s="89" t="s">
        <v>674</v>
      </c>
    </row>
    <row r="56" spans="1:17" ht="63.75">
      <c r="A56" s="89">
        <v>512</v>
      </c>
      <c r="B56" s="89"/>
      <c r="C56" s="90" t="s">
        <v>800</v>
      </c>
      <c r="D56" s="146">
        <v>43476</v>
      </c>
      <c r="E56" s="85" t="s">
        <v>15</v>
      </c>
      <c r="F56" s="85">
        <v>937770</v>
      </c>
      <c r="G56" s="89"/>
      <c r="H56" s="93" t="s">
        <v>4984</v>
      </c>
      <c r="I56" s="89"/>
      <c r="J56" s="89"/>
      <c r="K56" s="89"/>
      <c r="L56" s="89"/>
      <c r="M56" s="153">
        <v>7.29</v>
      </c>
      <c r="N56" s="153">
        <v>0</v>
      </c>
      <c r="O56" s="153">
        <v>50.01</v>
      </c>
      <c r="P56" s="153">
        <v>0</v>
      </c>
      <c r="Q56" s="89" t="s">
        <v>674</v>
      </c>
    </row>
    <row r="57" spans="1:17" ht="63.75">
      <c r="A57" s="89">
        <v>512</v>
      </c>
      <c r="B57" s="89"/>
      <c r="C57" s="90" t="s">
        <v>800</v>
      </c>
      <c r="D57" s="146">
        <v>43479</v>
      </c>
      <c r="E57" s="85" t="s">
        <v>15</v>
      </c>
      <c r="F57" s="85">
        <v>938356</v>
      </c>
      <c r="G57" s="89"/>
      <c r="H57" s="93" t="s">
        <v>768</v>
      </c>
      <c r="I57" s="89"/>
      <c r="J57" s="89"/>
      <c r="K57" s="89"/>
      <c r="L57" s="89"/>
      <c r="M57" s="153">
        <v>7.29</v>
      </c>
      <c r="N57" s="153">
        <v>0</v>
      </c>
      <c r="O57" s="153">
        <v>50.01</v>
      </c>
      <c r="P57" s="153">
        <v>0</v>
      </c>
      <c r="Q57" s="89" t="s">
        <v>674</v>
      </c>
    </row>
    <row r="58" spans="1:17" ht="63.75">
      <c r="A58" s="89">
        <v>512</v>
      </c>
      <c r="B58" s="89"/>
      <c r="C58" s="90" t="s">
        <v>800</v>
      </c>
      <c r="D58" s="146">
        <v>43479</v>
      </c>
      <c r="E58" s="85" t="s">
        <v>15</v>
      </c>
      <c r="F58" s="85">
        <v>939075</v>
      </c>
      <c r="G58" s="89"/>
      <c r="H58" s="93" t="s">
        <v>4985</v>
      </c>
      <c r="I58" s="89"/>
      <c r="J58" s="89"/>
      <c r="K58" s="89"/>
      <c r="L58" s="89"/>
      <c r="M58" s="153">
        <v>7.29</v>
      </c>
      <c r="N58" s="153">
        <v>0</v>
      </c>
      <c r="O58" s="153">
        <v>50.01</v>
      </c>
      <c r="P58" s="153">
        <v>0</v>
      </c>
      <c r="Q58" s="89" t="s">
        <v>674</v>
      </c>
    </row>
    <row r="59" spans="1:17" ht="51">
      <c r="A59" s="89" t="s">
        <v>558</v>
      </c>
      <c r="B59" s="89"/>
      <c r="C59" s="90" t="s">
        <v>618</v>
      </c>
      <c r="D59" s="146">
        <v>43479</v>
      </c>
      <c r="E59" s="85" t="s">
        <v>23</v>
      </c>
      <c r="F59" s="85">
        <v>18607</v>
      </c>
      <c r="G59" s="89"/>
      <c r="H59" s="93" t="s">
        <v>4986</v>
      </c>
      <c r="I59" s="89"/>
      <c r="J59" s="89"/>
      <c r="K59" s="89"/>
      <c r="L59" s="89"/>
      <c r="M59" s="153">
        <v>0</v>
      </c>
      <c r="N59" s="153">
        <v>0</v>
      </c>
      <c r="O59" s="153">
        <v>0</v>
      </c>
      <c r="P59" s="153">
        <v>0.01</v>
      </c>
      <c r="Q59" s="89" t="s">
        <v>674</v>
      </c>
    </row>
    <row r="60" spans="1:17" ht="63.75">
      <c r="A60" s="89" t="s">
        <v>559</v>
      </c>
      <c r="B60" s="89"/>
      <c r="C60" s="90" t="s">
        <v>798</v>
      </c>
      <c r="D60" s="146">
        <v>43480</v>
      </c>
      <c r="E60" s="85" t="s">
        <v>20</v>
      </c>
      <c r="F60" s="85">
        <v>11674</v>
      </c>
      <c r="G60" s="89"/>
      <c r="H60" s="93" t="s">
        <v>4987</v>
      </c>
      <c r="I60" s="89"/>
      <c r="J60" s="89"/>
      <c r="K60" s="89"/>
      <c r="L60" s="89"/>
      <c r="M60" s="153">
        <v>394188.7</v>
      </c>
      <c r="N60" s="153">
        <v>0</v>
      </c>
      <c r="O60" s="153">
        <v>2704134.48</v>
      </c>
      <c r="P60" s="153">
        <v>0</v>
      </c>
      <c r="Q60" s="89" t="s">
        <v>674</v>
      </c>
    </row>
    <row r="61" spans="1:17" ht="51">
      <c r="A61" s="89" t="s">
        <v>559</v>
      </c>
      <c r="B61" s="89"/>
      <c r="C61" s="90" t="s">
        <v>798</v>
      </c>
      <c r="D61" s="146">
        <v>43480</v>
      </c>
      <c r="E61" s="85" t="s">
        <v>20</v>
      </c>
      <c r="F61" s="85">
        <v>11698</v>
      </c>
      <c r="G61" s="89"/>
      <c r="H61" s="93" t="s">
        <v>4988</v>
      </c>
      <c r="I61" s="89"/>
      <c r="J61" s="89"/>
      <c r="K61" s="89"/>
      <c r="L61" s="89"/>
      <c r="M61" s="153">
        <v>170.14</v>
      </c>
      <c r="N61" s="153">
        <v>0</v>
      </c>
      <c r="O61" s="153">
        <v>1167.1600000000001</v>
      </c>
      <c r="P61" s="153">
        <v>0</v>
      </c>
      <c r="Q61" s="89" t="s">
        <v>674</v>
      </c>
    </row>
    <row r="62" spans="1:17" ht="51">
      <c r="A62" s="89" t="s">
        <v>559</v>
      </c>
      <c r="B62" s="89"/>
      <c r="C62" s="90" t="s">
        <v>798</v>
      </c>
      <c r="D62" s="146">
        <v>43480</v>
      </c>
      <c r="E62" s="85" t="s">
        <v>20</v>
      </c>
      <c r="F62" s="85">
        <v>11702</v>
      </c>
      <c r="G62" s="89"/>
      <c r="H62" s="93" t="s">
        <v>4989</v>
      </c>
      <c r="I62" s="89"/>
      <c r="J62" s="89"/>
      <c r="K62" s="89"/>
      <c r="L62" s="89"/>
      <c r="M62" s="153">
        <v>64602.37</v>
      </c>
      <c r="N62" s="153">
        <v>0</v>
      </c>
      <c r="O62" s="153">
        <v>443172.26</v>
      </c>
      <c r="P62" s="153">
        <v>0</v>
      </c>
      <c r="Q62" s="89" t="s">
        <v>674</v>
      </c>
    </row>
    <row r="63" spans="1:17" ht="51">
      <c r="A63" s="89" t="s">
        <v>559</v>
      </c>
      <c r="B63" s="89"/>
      <c r="C63" s="90" t="s">
        <v>798</v>
      </c>
      <c r="D63" s="146">
        <v>43480</v>
      </c>
      <c r="E63" s="85" t="s">
        <v>20</v>
      </c>
      <c r="F63" s="85">
        <v>11676</v>
      </c>
      <c r="G63" s="89"/>
      <c r="H63" s="93" t="s">
        <v>4990</v>
      </c>
      <c r="I63" s="89"/>
      <c r="J63" s="89"/>
      <c r="K63" s="89"/>
      <c r="L63" s="89"/>
      <c r="M63" s="153">
        <v>833626.34</v>
      </c>
      <c r="N63" s="153">
        <v>0</v>
      </c>
      <c r="O63" s="153">
        <v>5718676.6900000004</v>
      </c>
      <c r="P63" s="153">
        <v>0</v>
      </c>
      <c r="Q63" s="89" t="s">
        <v>674</v>
      </c>
    </row>
    <row r="64" spans="1:17" ht="76.5">
      <c r="A64" s="89">
        <v>47</v>
      </c>
      <c r="B64" s="89"/>
      <c r="C64" s="90" t="s">
        <v>51</v>
      </c>
      <c r="D64" s="146">
        <v>43480</v>
      </c>
      <c r="E64" s="85" t="s">
        <v>6</v>
      </c>
      <c r="F64" s="85">
        <v>939999</v>
      </c>
      <c r="G64" s="89"/>
      <c r="H64" s="93" t="s">
        <v>4991</v>
      </c>
      <c r="I64" s="89"/>
      <c r="J64" s="89"/>
      <c r="K64" s="89"/>
      <c r="L64" s="89"/>
      <c r="M64" s="153">
        <v>0</v>
      </c>
      <c r="N64" s="153">
        <v>474423.95</v>
      </c>
      <c r="O64" s="153">
        <v>0</v>
      </c>
      <c r="P64" s="153">
        <v>3254548.3</v>
      </c>
      <c r="Q64" s="89" t="s">
        <v>674</v>
      </c>
    </row>
    <row r="65" spans="1:17" ht="76.5">
      <c r="A65" s="89">
        <v>47</v>
      </c>
      <c r="B65" s="89"/>
      <c r="C65" s="90" t="s">
        <v>51</v>
      </c>
      <c r="D65" s="146">
        <v>43480</v>
      </c>
      <c r="E65" s="85" t="s">
        <v>11</v>
      </c>
      <c r="F65" s="85">
        <v>939999</v>
      </c>
      <c r="G65" s="89"/>
      <c r="H65" s="93" t="s">
        <v>4992</v>
      </c>
      <c r="I65" s="89"/>
      <c r="J65" s="89"/>
      <c r="K65" s="89"/>
      <c r="L65" s="89"/>
      <c r="M65" s="153">
        <v>7.29</v>
      </c>
      <c r="N65" s="153">
        <v>0</v>
      </c>
      <c r="O65" s="153">
        <v>50.01</v>
      </c>
      <c r="P65" s="153">
        <v>0</v>
      </c>
      <c r="Q65" s="89" t="s">
        <v>674</v>
      </c>
    </row>
    <row r="66" spans="1:17" ht="89.25">
      <c r="A66" s="89" t="s">
        <v>559</v>
      </c>
      <c r="B66" s="89"/>
      <c r="C66" s="90" t="s">
        <v>798</v>
      </c>
      <c r="D66" s="146">
        <v>43480</v>
      </c>
      <c r="E66" s="85" t="s">
        <v>6</v>
      </c>
      <c r="F66" s="85">
        <v>944994</v>
      </c>
      <c r="G66" s="89"/>
      <c r="H66" s="93" t="s">
        <v>4993</v>
      </c>
      <c r="I66" s="89"/>
      <c r="J66" s="89"/>
      <c r="K66" s="89"/>
      <c r="L66" s="89"/>
      <c r="M66" s="153">
        <v>0</v>
      </c>
      <c r="N66" s="153">
        <v>44771.839999999997</v>
      </c>
      <c r="O66" s="153">
        <v>0</v>
      </c>
      <c r="P66" s="153">
        <v>307134.82</v>
      </c>
      <c r="Q66" s="89" t="s">
        <v>674</v>
      </c>
    </row>
    <row r="67" spans="1:17" ht="51">
      <c r="A67" s="89" t="s">
        <v>558</v>
      </c>
      <c r="B67" s="89"/>
      <c r="C67" s="90" t="s">
        <v>618</v>
      </c>
      <c r="D67" s="146">
        <v>43480</v>
      </c>
      <c r="E67" s="85" t="s">
        <v>23</v>
      </c>
      <c r="F67" s="85">
        <v>18611</v>
      </c>
      <c r="G67" s="89"/>
      <c r="H67" s="93" t="s">
        <v>4994</v>
      </c>
      <c r="I67" s="89"/>
      <c r="J67" s="89"/>
      <c r="K67" s="89"/>
      <c r="L67" s="89"/>
      <c r="M67" s="153">
        <v>0</v>
      </c>
      <c r="N67" s="153">
        <v>0</v>
      </c>
      <c r="O67" s="153">
        <v>0</v>
      </c>
      <c r="P67" s="153">
        <v>0.01</v>
      </c>
      <c r="Q67" s="89" t="s">
        <v>674</v>
      </c>
    </row>
    <row r="68" spans="1:17" ht="76.5">
      <c r="A68" s="89">
        <v>585</v>
      </c>
      <c r="B68" s="89"/>
      <c r="C68" s="90" t="s">
        <v>185</v>
      </c>
      <c r="D68" s="146">
        <v>43481</v>
      </c>
      <c r="E68" s="85" t="s">
        <v>6</v>
      </c>
      <c r="F68" s="85">
        <v>944999</v>
      </c>
      <c r="G68" s="89"/>
      <c r="H68" s="93" t="s">
        <v>4995</v>
      </c>
      <c r="I68" s="89"/>
      <c r="J68" s="89"/>
      <c r="K68" s="89"/>
      <c r="L68" s="89"/>
      <c r="M68" s="153">
        <v>0</v>
      </c>
      <c r="N68" s="153">
        <v>2413</v>
      </c>
      <c r="O68" s="153">
        <v>0</v>
      </c>
      <c r="P68" s="153">
        <v>16553.18</v>
      </c>
      <c r="Q68" s="89" t="s">
        <v>674</v>
      </c>
    </row>
    <row r="69" spans="1:17" ht="63.75">
      <c r="A69" s="89">
        <v>512</v>
      </c>
      <c r="B69" s="89"/>
      <c r="C69" s="90" t="s">
        <v>800</v>
      </c>
      <c r="D69" s="146">
        <v>43481</v>
      </c>
      <c r="E69" s="85" t="s">
        <v>15</v>
      </c>
      <c r="F69" s="85">
        <v>940842</v>
      </c>
      <c r="G69" s="89"/>
      <c r="H69" s="93" t="s">
        <v>4996</v>
      </c>
      <c r="I69" s="89"/>
      <c r="J69" s="89"/>
      <c r="K69" s="89"/>
      <c r="L69" s="89"/>
      <c r="M69" s="153">
        <v>7.29</v>
      </c>
      <c r="N69" s="153">
        <v>0</v>
      </c>
      <c r="O69" s="153">
        <v>50.01</v>
      </c>
      <c r="P69" s="153">
        <v>0</v>
      </c>
      <c r="Q69" s="89" t="s">
        <v>674</v>
      </c>
    </row>
    <row r="70" spans="1:17" ht="76.5">
      <c r="A70" s="89" t="s">
        <v>559</v>
      </c>
      <c r="B70" s="89"/>
      <c r="C70" s="90" t="s">
        <v>798</v>
      </c>
      <c r="D70" s="146">
        <v>43481</v>
      </c>
      <c r="E70" s="85" t="s">
        <v>6</v>
      </c>
      <c r="F70" s="85">
        <v>941334</v>
      </c>
      <c r="G70" s="89"/>
      <c r="H70" s="93" t="s">
        <v>4997</v>
      </c>
      <c r="I70" s="89"/>
      <c r="J70" s="89"/>
      <c r="K70" s="89"/>
      <c r="L70" s="89"/>
      <c r="M70" s="153">
        <v>0</v>
      </c>
      <c r="N70" s="153">
        <v>82011.81</v>
      </c>
      <c r="O70" s="153">
        <v>0</v>
      </c>
      <c r="P70" s="153">
        <v>562601.02</v>
      </c>
      <c r="Q70" s="89" t="s">
        <v>674</v>
      </c>
    </row>
    <row r="71" spans="1:17" ht="63.75">
      <c r="A71" s="89" t="s">
        <v>559</v>
      </c>
      <c r="B71" s="89"/>
      <c r="C71" s="90" t="s">
        <v>798</v>
      </c>
      <c r="D71" s="146">
        <v>43481</v>
      </c>
      <c r="E71" s="85" t="s">
        <v>6</v>
      </c>
      <c r="F71" s="85">
        <v>941335</v>
      </c>
      <c r="G71" s="89"/>
      <c r="H71" s="93" t="s">
        <v>4998</v>
      </c>
      <c r="I71" s="89"/>
      <c r="J71" s="89"/>
      <c r="K71" s="89"/>
      <c r="L71" s="89"/>
      <c r="M71" s="153">
        <v>0</v>
      </c>
      <c r="N71" s="153">
        <v>664.39</v>
      </c>
      <c r="O71" s="153">
        <v>0</v>
      </c>
      <c r="P71" s="153">
        <v>4557.72</v>
      </c>
      <c r="Q71" s="89" t="s">
        <v>674</v>
      </c>
    </row>
    <row r="72" spans="1:17" ht="51">
      <c r="A72" s="89" t="s">
        <v>558</v>
      </c>
      <c r="B72" s="89"/>
      <c r="C72" s="90" t="s">
        <v>618</v>
      </c>
      <c r="D72" s="146">
        <v>43481</v>
      </c>
      <c r="E72" s="85" t="s">
        <v>23</v>
      </c>
      <c r="F72" s="85">
        <v>18616</v>
      </c>
      <c r="G72" s="89"/>
      <c r="H72" s="93" t="s">
        <v>4999</v>
      </c>
      <c r="I72" s="89"/>
      <c r="J72" s="89"/>
      <c r="K72" s="89"/>
      <c r="L72" s="89"/>
      <c r="M72" s="153">
        <v>0</v>
      </c>
      <c r="N72" s="153">
        <v>0</v>
      </c>
      <c r="O72" s="153">
        <v>0.02</v>
      </c>
      <c r="P72" s="153">
        <v>0</v>
      </c>
      <c r="Q72" s="89" t="s">
        <v>674</v>
      </c>
    </row>
    <row r="73" spans="1:17" ht="63.75">
      <c r="A73" s="89">
        <v>512</v>
      </c>
      <c r="B73" s="89"/>
      <c r="C73" s="90" t="s">
        <v>800</v>
      </c>
      <c r="D73" s="146">
        <v>43482</v>
      </c>
      <c r="E73" s="85" t="s">
        <v>15</v>
      </c>
      <c r="F73" s="85">
        <v>942660</v>
      </c>
      <c r="G73" s="89"/>
      <c r="H73" s="93" t="s">
        <v>5000</v>
      </c>
      <c r="I73" s="89"/>
      <c r="J73" s="89"/>
      <c r="K73" s="89"/>
      <c r="L73" s="89"/>
      <c r="M73" s="153">
        <v>7.29</v>
      </c>
      <c r="N73" s="153">
        <v>0</v>
      </c>
      <c r="O73" s="153">
        <v>50.01</v>
      </c>
      <c r="P73" s="153">
        <v>0</v>
      </c>
      <c r="Q73" s="89" t="s">
        <v>674</v>
      </c>
    </row>
    <row r="74" spans="1:17" ht="63.75">
      <c r="A74" s="89">
        <v>512</v>
      </c>
      <c r="B74" s="89"/>
      <c r="C74" s="90" t="s">
        <v>800</v>
      </c>
      <c r="D74" s="146">
        <v>43482</v>
      </c>
      <c r="E74" s="85" t="s">
        <v>15</v>
      </c>
      <c r="F74" s="85">
        <v>942656</v>
      </c>
      <c r="G74" s="89"/>
      <c r="H74" s="93" t="s">
        <v>1430</v>
      </c>
      <c r="I74" s="89"/>
      <c r="J74" s="89"/>
      <c r="K74" s="89"/>
      <c r="L74" s="89"/>
      <c r="M74" s="153">
        <v>7.29</v>
      </c>
      <c r="N74" s="153">
        <v>0</v>
      </c>
      <c r="O74" s="153">
        <v>50.01</v>
      </c>
      <c r="P74" s="153">
        <v>0</v>
      </c>
      <c r="Q74" s="89" t="s">
        <v>674</v>
      </c>
    </row>
    <row r="75" spans="1:17" ht="51">
      <c r="A75" s="89" t="s">
        <v>558</v>
      </c>
      <c r="B75" s="89"/>
      <c r="C75" s="90" t="s">
        <v>618</v>
      </c>
      <c r="D75" s="146">
        <v>43482</v>
      </c>
      <c r="E75" s="85" t="s">
        <v>23</v>
      </c>
      <c r="F75" s="85">
        <v>18620</v>
      </c>
      <c r="G75" s="89"/>
      <c r="H75" s="93" t="s">
        <v>5001</v>
      </c>
      <c r="I75" s="89"/>
      <c r="J75" s="89"/>
      <c r="K75" s="89"/>
      <c r="L75" s="89"/>
      <c r="M75" s="153">
        <v>0</v>
      </c>
      <c r="N75" s="153">
        <v>0</v>
      </c>
      <c r="O75" s="153">
        <v>0</v>
      </c>
      <c r="P75" s="153">
        <v>0.01</v>
      </c>
      <c r="Q75" s="89" t="s">
        <v>674</v>
      </c>
    </row>
    <row r="76" spans="1:17" ht="51">
      <c r="A76" s="89">
        <v>514</v>
      </c>
      <c r="B76" s="89"/>
      <c r="C76" s="90" t="s">
        <v>174</v>
      </c>
      <c r="D76" s="146">
        <v>43483</v>
      </c>
      <c r="E76" s="85" t="s">
        <v>3</v>
      </c>
      <c r="F76" s="85">
        <v>1704628</v>
      </c>
      <c r="G76" s="89"/>
      <c r="H76" s="93" t="s">
        <v>5002</v>
      </c>
      <c r="I76" s="89"/>
      <c r="J76" s="89"/>
      <c r="K76" s="89"/>
      <c r="L76" s="89"/>
      <c r="M76" s="153">
        <v>0</v>
      </c>
      <c r="N76" s="153">
        <v>650.32000000000005</v>
      </c>
      <c r="O76" s="153">
        <v>0</v>
      </c>
      <c r="P76" s="153">
        <v>4461.2</v>
      </c>
      <c r="Q76" s="89" t="s">
        <v>674</v>
      </c>
    </row>
    <row r="77" spans="1:17" ht="76.5">
      <c r="A77" s="89">
        <v>585</v>
      </c>
      <c r="B77" s="89"/>
      <c r="C77" s="90" t="s">
        <v>185</v>
      </c>
      <c r="D77" s="146">
        <v>43483</v>
      </c>
      <c r="E77" s="85" t="s">
        <v>6</v>
      </c>
      <c r="F77" s="85">
        <v>1072774</v>
      </c>
      <c r="G77" s="89"/>
      <c r="H77" s="93" t="s">
        <v>5003</v>
      </c>
      <c r="I77" s="89"/>
      <c r="J77" s="89"/>
      <c r="K77" s="89"/>
      <c r="L77" s="89"/>
      <c r="M77" s="153">
        <v>0</v>
      </c>
      <c r="N77" s="153">
        <v>31000</v>
      </c>
      <c r="O77" s="153">
        <v>0</v>
      </c>
      <c r="P77" s="153">
        <v>212660</v>
      </c>
      <c r="Q77" s="89" t="s">
        <v>674</v>
      </c>
    </row>
    <row r="78" spans="1:17" ht="51">
      <c r="A78" s="89" t="s">
        <v>558</v>
      </c>
      <c r="B78" s="89"/>
      <c r="C78" s="90" t="s">
        <v>618</v>
      </c>
      <c r="D78" s="146">
        <v>43483</v>
      </c>
      <c r="E78" s="85" t="s">
        <v>23</v>
      </c>
      <c r="F78" s="85">
        <v>18624</v>
      </c>
      <c r="G78" s="89"/>
      <c r="H78" s="93" t="s">
        <v>5004</v>
      </c>
      <c r="I78" s="89"/>
      <c r="J78" s="89"/>
      <c r="K78" s="89"/>
      <c r="L78" s="89"/>
      <c r="M78" s="153">
        <v>0</v>
      </c>
      <c r="N78" s="153">
        <v>0</v>
      </c>
      <c r="O78" s="153">
        <v>0.01</v>
      </c>
      <c r="P78" s="153">
        <v>0</v>
      </c>
      <c r="Q78" s="89" t="s">
        <v>674</v>
      </c>
    </row>
    <row r="79" spans="1:17" ht="63.75">
      <c r="A79" s="89">
        <v>512</v>
      </c>
      <c r="B79" s="89"/>
      <c r="C79" s="90" t="s">
        <v>800</v>
      </c>
      <c r="D79" s="146">
        <v>43488</v>
      </c>
      <c r="E79" s="85" t="s">
        <v>15</v>
      </c>
      <c r="F79" s="85">
        <v>945381</v>
      </c>
      <c r="G79" s="89"/>
      <c r="H79" s="93" t="s">
        <v>5005</v>
      </c>
      <c r="I79" s="89"/>
      <c r="J79" s="89"/>
      <c r="K79" s="89"/>
      <c r="L79" s="89"/>
      <c r="M79" s="153">
        <v>7.29</v>
      </c>
      <c r="N79" s="153">
        <v>0</v>
      </c>
      <c r="O79" s="153">
        <v>50.01</v>
      </c>
      <c r="P79" s="153">
        <v>0</v>
      </c>
      <c r="Q79" s="89" t="s">
        <v>674</v>
      </c>
    </row>
    <row r="80" spans="1:17" ht="63.75">
      <c r="A80" s="89">
        <v>512</v>
      </c>
      <c r="B80" s="89"/>
      <c r="C80" s="90" t="s">
        <v>800</v>
      </c>
      <c r="D80" s="146">
        <v>43488</v>
      </c>
      <c r="E80" s="85" t="s">
        <v>15</v>
      </c>
      <c r="F80" s="85">
        <v>945383</v>
      </c>
      <c r="G80" s="89"/>
      <c r="H80" s="93" t="s">
        <v>1450</v>
      </c>
      <c r="I80" s="89"/>
      <c r="J80" s="89"/>
      <c r="K80" s="89"/>
      <c r="L80" s="89"/>
      <c r="M80" s="153">
        <v>7.29</v>
      </c>
      <c r="N80" s="153">
        <v>0</v>
      </c>
      <c r="O80" s="153">
        <v>50.01</v>
      </c>
      <c r="P80" s="153">
        <v>0</v>
      </c>
      <c r="Q80" s="89" t="s">
        <v>674</v>
      </c>
    </row>
    <row r="81" spans="1:17" ht="63.75">
      <c r="A81" s="89">
        <v>512</v>
      </c>
      <c r="B81" s="89"/>
      <c r="C81" s="90" t="s">
        <v>800</v>
      </c>
      <c r="D81" s="146">
        <v>43488</v>
      </c>
      <c r="E81" s="85" t="s">
        <v>15</v>
      </c>
      <c r="F81" s="85">
        <v>945393</v>
      </c>
      <c r="G81" s="89"/>
      <c r="H81" s="93" t="s">
        <v>769</v>
      </c>
      <c r="I81" s="89"/>
      <c r="J81" s="89"/>
      <c r="K81" s="89"/>
      <c r="L81" s="89"/>
      <c r="M81" s="153">
        <v>7.29</v>
      </c>
      <c r="N81" s="153">
        <v>0</v>
      </c>
      <c r="O81" s="153">
        <v>50.01</v>
      </c>
      <c r="P81" s="153">
        <v>0</v>
      </c>
      <c r="Q81" s="89" t="s">
        <v>674</v>
      </c>
    </row>
    <row r="82" spans="1:17" ht="63.75">
      <c r="A82" s="89">
        <v>597</v>
      </c>
      <c r="B82" s="89"/>
      <c r="C82" s="90" t="s">
        <v>738</v>
      </c>
      <c r="D82" s="146">
        <v>43488</v>
      </c>
      <c r="E82" s="85" t="s">
        <v>6</v>
      </c>
      <c r="F82" s="85">
        <v>945729</v>
      </c>
      <c r="G82" s="89"/>
      <c r="H82" s="93" t="s">
        <v>5006</v>
      </c>
      <c r="I82" s="89"/>
      <c r="J82" s="89"/>
      <c r="K82" s="89"/>
      <c r="L82" s="89"/>
      <c r="M82" s="153">
        <v>0</v>
      </c>
      <c r="N82" s="153">
        <v>44925</v>
      </c>
      <c r="O82" s="153">
        <v>0</v>
      </c>
      <c r="P82" s="153">
        <v>308185.5</v>
      </c>
      <c r="Q82" s="89" t="s">
        <v>674</v>
      </c>
    </row>
    <row r="83" spans="1:17" ht="63.75">
      <c r="A83" s="89">
        <v>512</v>
      </c>
      <c r="B83" s="89"/>
      <c r="C83" s="90" t="s">
        <v>800</v>
      </c>
      <c r="D83" s="146">
        <v>43488</v>
      </c>
      <c r="E83" s="85" t="s">
        <v>15</v>
      </c>
      <c r="F83" s="85">
        <v>945732</v>
      </c>
      <c r="G83" s="89"/>
      <c r="H83" s="93" t="s">
        <v>5007</v>
      </c>
      <c r="I83" s="89"/>
      <c r="J83" s="89"/>
      <c r="K83" s="89"/>
      <c r="L83" s="89"/>
      <c r="M83" s="153">
        <v>7.29</v>
      </c>
      <c r="N83" s="153">
        <v>0</v>
      </c>
      <c r="O83" s="153">
        <v>50.01</v>
      </c>
      <c r="P83" s="153">
        <v>0</v>
      </c>
      <c r="Q83" s="89" t="s">
        <v>674</v>
      </c>
    </row>
    <row r="84" spans="1:17" ht="63.75">
      <c r="A84" s="89">
        <v>512</v>
      </c>
      <c r="B84" s="89"/>
      <c r="C84" s="90" t="s">
        <v>800</v>
      </c>
      <c r="D84" s="146">
        <v>43488</v>
      </c>
      <c r="E84" s="85" t="s">
        <v>15</v>
      </c>
      <c r="F84" s="85">
        <v>945734</v>
      </c>
      <c r="G84" s="89"/>
      <c r="H84" s="93" t="s">
        <v>5008</v>
      </c>
      <c r="I84" s="89"/>
      <c r="J84" s="89"/>
      <c r="K84" s="89"/>
      <c r="L84" s="89"/>
      <c r="M84" s="153">
        <v>7.29</v>
      </c>
      <c r="N84" s="153">
        <v>0</v>
      </c>
      <c r="O84" s="153">
        <v>50.01</v>
      </c>
      <c r="P84" s="153">
        <v>0</v>
      </c>
      <c r="Q84" s="89" t="s">
        <v>674</v>
      </c>
    </row>
    <row r="85" spans="1:17" ht="63.75">
      <c r="A85" s="89">
        <v>512</v>
      </c>
      <c r="B85" s="89"/>
      <c r="C85" s="90" t="s">
        <v>800</v>
      </c>
      <c r="D85" s="146">
        <v>43488</v>
      </c>
      <c r="E85" s="85" t="s">
        <v>15</v>
      </c>
      <c r="F85" s="85">
        <v>946023</v>
      </c>
      <c r="G85" s="89"/>
      <c r="H85" s="93" t="s">
        <v>5009</v>
      </c>
      <c r="I85" s="89"/>
      <c r="J85" s="89"/>
      <c r="K85" s="89"/>
      <c r="L85" s="89"/>
      <c r="M85" s="153">
        <v>7.29</v>
      </c>
      <c r="N85" s="153">
        <v>0</v>
      </c>
      <c r="O85" s="153">
        <v>50.01</v>
      </c>
      <c r="P85" s="153">
        <v>0</v>
      </c>
      <c r="Q85" s="89" t="s">
        <v>674</v>
      </c>
    </row>
    <row r="86" spans="1:17" ht="63.75">
      <c r="A86" s="89">
        <v>512</v>
      </c>
      <c r="B86" s="89"/>
      <c r="C86" s="90" t="s">
        <v>800</v>
      </c>
      <c r="D86" s="146">
        <v>43488</v>
      </c>
      <c r="E86" s="85" t="s">
        <v>15</v>
      </c>
      <c r="F86" s="85">
        <v>946025</v>
      </c>
      <c r="G86" s="89"/>
      <c r="H86" s="93" t="s">
        <v>5010</v>
      </c>
      <c r="I86" s="89"/>
      <c r="J86" s="89"/>
      <c r="K86" s="89"/>
      <c r="L86" s="89"/>
      <c r="M86" s="153">
        <v>7.29</v>
      </c>
      <c r="N86" s="153">
        <v>0</v>
      </c>
      <c r="O86" s="153">
        <v>50.01</v>
      </c>
      <c r="P86" s="153">
        <v>0</v>
      </c>
      <c r="Q86" s="89" t="s">
        <v>674</v>
      </c>
    </row>
    <row r="87" spans="1:17" ht="63.75">
      <c r="A87" s="89">
        <v>512</v>
      </c>
      <c r="B87" s="89"/>
      <c r="C87" s="90" t="s">
        <v>800</v>
      </c>
      <c r="D87" s="146">
        <v>43488</v>
      </c>
      <c r="E87" s="85" t="s">
        <v>11</v>
      </c>
      <c r="F87" s="85">
        <v>945345</v>
      </c>
      <c r="G87" s="89"/>
      <c r="H87" s="93" t="s">
        <v>5011</v>
      </c>
      <c r="I87" s="89"/>
      <c r="J87" s="89"/>
      <c r="K87" s="89"/>
      <c r="L87" s="89"/>
      <c r="M87" s="153">
        <v>7.29</v>
      </c>
      <c r="N87" s="153">
        <v>0</v>
      </c>
      <c r="O87" s="153">
        <v>50.01</v>
      </c>
      <c r="P87" s="153">
        <v>0</v>
      </c>
      <c r="Q87" s="89" t="s">
        <v>674</v>
      </c>
    </row>
    <row r="88" spans="1:17" ht="76.5">
      <c r="A88" s="89" t="s">
        <v>559</v>
      </c>
      <c r="B88" s="89"/>
      <c r="C88" s="90" t="s">
        <v>798</v>
      </c>
      <c r="D88" s="146">
        <v>43488</v>
      </c>
      <c r="E88" s="85" t="s">
        <v>13</v>
      </c>
      <c r="F88" s="85">
        <v>945311</v>
      </c>
      <c r="G88" s="89"/>
      <c r="H88" s="93" t="s">
        <v>5012</v>
      </c>
      <c r="I88" s="89"/>
      <c r="J88" s="89"/>
      <c r="K88" s="89"/>
      <c r="L88" s="89"/>
      <c r="M88" s="153">
        <v>95.76</v>
      </c>
      <c r="N88" s="153">
        <v>0</v>
      </c>
      <c r="O88" s="153">
        <v>656.91</v>
      </c>
      <c r="P88" s="153">
        <v>0</v>
      </c>
      <c r="Q88" s="89" t="s">
        <v>674</v>
      </c>
    </row>
    <row r="89" spans="1:17" ht="63.75">
      <c r="A89" s="89" t="s">
        <v>559</v>
      </c>
      <c r="B89" s="89"/>
      <c r="C89" s="90" t="s">
        <v>798</v>
      </c>
      <c r="D89" s="146">
        <v>43488</v>
      </c>
      <c r="E89" s="85" t="s">
        <v>13</v>
      </c>
      <c r="F89" s="85">
        <v>945305</v>
      </c>
      <c r="G89" s="89"/>
      <c r="H89" s="93" t="s">
        <v>5013</v>
      </c>
      <c r="I89" s="89"/>
      <c r="J89" s="89"/>
      <c r="K89" s="89"/>
      <c r="L89" s="89"/>
      <c r="M89" s="153">
        <v>10</v>
      </c>
      <c r="N89" s="153">
        <v>0</v>
      </c>
      <c r="O89" s="153">
        <v>68.599999999999994</v>
      </c>
      <c r="P89" s="153">
        <v>0</v>
      </c>
      <c r="Q89" s="89" t="s">
        <v>674</v>
      </c>
    </row>
    <row r="90" spans="1:17" ht="63.75">
      <c r="A90" s="89" t="s">
        <v>559</v>
      </c>
      <c r="B90" s="89"/>
      <c r="C90" s="90" t="s">
        <v>798</v>
      </c>
      <c r="D90" s="146">
        <v>43488</v>
      </c>
      <c r="E90" s="85" t="s">
        <v>13</v>
      </c>
      <c r="F90" s="85">
        <v>945306</v>
      </c>
      <c r="G90" s="89"/>
      <c r="H90" s="93" t="s">
        <v>5014</v>
      </c>
      <c r="I90" s="89"/>
      <c r="J90" s="89"/>
      <c r="K90" s="89"/>
      <c r="L90" s="89"/>
      <c r="M90" s="153">
        <v>10</v>
      </c>
      <c r="N90" s="153">
        <v>0</v>
      </c>
      <c r="O90" s="153">
        <v>68.599999999999994</v>
      </c>
      <c r="P90" s="153">
        <v>0</v>
      </c>
      <c r="Q90" s="89" t="s">
        <v>674</v>
      </c>
    </row>
    <row r="91" spans="1:17" ht="63.75">
      <c r="A91" s="89" t="s">
        <v>559</v>
      </c>
      <c r="B91" s="89"/>
      <c r="C91" s="90" t="s">
        <v>798</v>
      </c>
      <c r="D91" s="146">
        <v>43488</v>
      </c>
      <c r="E91" s="85" t="s">
        <v>13</v>
      </c>
      <c r="F91" s="85">
        <v>945307</v>
      </c>
      <c r="G91" s="89"/>
      <c r="H91" s="93" t="s">
        <v>5015</v>
      </c>
      <c r="I91" s="89"/>
      <c r="J91" s="89"/>
      <c r="K91" s="89"/>
      <c r="L91" s="89"/>
      <c r="M91" s="153">
        <v>10</v>
      </c>
      <c r="N91" s="153">
        <v>0</v>
      </c>
      <c r="O91" s="153">
        <v>68.599999999999994</v>
      </c>
      <c r="P91" s="153">
        <v>0</v>
      </c>
      <c r="Q91" s="89" t="s">
        <v>674</v>
      </c>
    </row>
    <row r="92" spans="1:17" ht="63.75">
      <c r="A92" s="89">
        <v>597</v>
      </c>
      <c r="B92" s="89"/>
      <c r="C92" s="90" t="s">
        <v>738</v>
      </c>
      <c r="D92" s="146">
        <v>43489</v>
      </c>
      <c r="E92" s="85" t="s">
        <v>6</v>
      </c>
      <c r="F92" s="85">
        <v>946342</v>
      </c>
      <c r="G92" s="89"/>
      <c r="H92" s="93" t="s">
        <v>5016</v>
      </c>
      <c r="I92" s="89"/>
      <c r="J92" s="89"/>
      <c r="K92" s="89"/>
      <c r="L92" s="89"/>
      <c r="M92" s="153">
        <v>0</v>
      </c>
      <c r="N92" s="153">
        <v>139000</v>
      </c>
      <c r="O92" s="153">
        <v>0</v>
      </c>
      <c r="P92" s="153">
        <v>953540</v>
      </c>
      <c r="Q92" s="89" t="s">
        <v>674</v>
      </c>
    </row>
    <row r="93" spans="1:17" ht="63.75">
      <c r="A93" s="89">
        <v>512</v>
      </c>
      <c r="B93" s="89"/>
      <c r="C93" s="90" t="s">
        <v>800</v>
      </c>
      <c r="D93" s="146">
        <v>43489</v>
      </c>
      <c r="E93" s="85" t="s">
        <v>15</v>
      </c>
      <c r="F93" s="85">
        <v>946339</v>
      </c>
      <c r="G93" s="89"/>
      <c r="H93" s="93" t="s">
        <v>5017</v>
      </c>
      <c r="I93" s="89"/>
      <c r="J93" s="89"/>
      <c r="K93" s="89"/>
      <c r="L93" s="89"/>
      <c r="M93" s="153">
        <v>7.29</v>
      </c>
      <c r="N93" s="153">
        <v>0</v>
      </c>
      <c r="O93" s="153">
        <v>50.01</v>
      </c>
      <c r="P93" s="153">
        <v>0</v>
      </c>
      <c r="Q93" s="89" t="s">
        <v>674</v>
      </c>
    </row>
    <row r="94" spans="1:17" ht="63.75">
      <c r="A94" s="89">
        <v>512</v>
      </c>
      <c r="B94" s="89"/>
      <c r="C94" s="90" t="s">
        <v>800</v>
      </c>
      <c r="D94" s="146">
        <v>43489</v>
      </c>
      <c r="E94" s="85" t="s">
        <v>15</v>
      </c>
      <c r="F94" s="85">
        <v>946341</v>
      </c>
      <c r="G94" s="89"/>
      <c r="H94" s="93" t="s">
        <v>5018</v>
      </c>
      <c r="I94" s="89"/>
      <c r="J94" s="89"/>
      <c r="K94" s="89"/>
      <c r="L94" s="89"/>
      <c r="M94" s="153">
        <v>7.29</v>
      </c>
      <c r="N94" s="153">
        <v>0</v>
      </c>
      <c r="O94" s="153">
        <v>50.01</v>
      </c>
      <c r="P94" s="153">
        <v>0</v>
      </c>
      <c r="Q94" s="89" t="s">
        <v>674</v>
      </c>
    </row>
    <row r="95" spans="1:17" ht="63.75">
      <c r="A95" s="89">
        <v>512</v>
      </c>
      <c r="B95" s="89"/>
      <c r="C95" s="90" t="s">
        <v>800</v>
      </c>
      <c r="D95" s="146">
        <v>43489</v>
      </c>
      <c r="E95" s="85" t="s">
        <v>15</v>
      </c>
      <c r="F95" s="85">
        <v>946600</v>
      </c>
      <c r="G95" s="89"/>
      <c r="H95" s="93" t="s">
        <v>5019</v>
      </c>
      <c r="I95" s="89"/>
      <c r="J95" s="89"/>
      <c r="K95" s="89"/>
      <c r="L95" s="89"/>
      <c r="M95" s="153">
        <v>7.29</v>
      </c>
      <c r="N95" s="153">
        <v>0</v>
      </c>
      <c r="O95" s="153">
        <v>50.01</v>
      </c>
      <c r="P95" s="153">
        <v>0</v>
      </c>
      <c r="Q95" s="89" t="s">
        <v>674</v>
      </c>
    </row>
    <row r="96" spans="1:17" ht="63.75">
      <c r="A96" s="89">
        <v>512</v>
      </c>
      <c r="B96" s="89"/>
      <c r="C96" s="90" t="s">
        <v>800</v>
      </c>
      <c r="D96" s="146">
        <v>43489</v>
      </c>
      <c r="E96" s="85" t="s">
        <v>15</v>
      </c>
      <c r="F96" s="85">
        <v>947050</v>
      </c>
      <c r="G96" s="89"/>
      <c r="H96" s="93" t="s">
        <v>5020</v>
      </c>
      <c r="I96" s="89"/>
      <c r="J96" s="89"/>
      <c r="K96" s="89"/>
      <c r="L96" s="89"/>
      <c r="M96" s="153">
        <v>7.29</v>
      </c>
      <c r="N96" s="153">
        <v>0</v>
      </c>
      <c r="O96" s="153">
        <v>50.01</v>
      </c>
      <c r="P96" s="153">
        <v>0</v>
      </c>
      <c r="Q96" s="89" t="s">
        <v>674</v>
      </c>
    </row>
    <row r="97" spans="1:17" ht="63.75">
      <c r="A97" s="89">
        <v>512</v>
      </c>
      <c r="B97" s="89"/>
      <c r="C97" s="90" t="s">
        <v>800</v>
      </c>
      <c r="D97" s="146">
        <v>43489</v>
      </c>
      <c r="E97" s="85" t="s">
        <v>15</v>
      </c>
      <c r="F97" s="85">
        <v>947055</v>
      </c>
      <c r="G97" s="89"/>
      <c r="H97" s="93" t="s">
        <v>5021</v>
      </c>
      <c r="I97" s="89"/>
      <c r="J97" s="89"/>
      <c r="K97" s="89"/>
      <c r="L97" s="89"/>
      <c r="M97" s="153">
        <v>7.29</v>
      </c>
      <c r="N97" s="153">
        <v>0</v>
      </c>
      <c r="O97" s="153">
        <v>50.01</v>
      </c>
      <c r="P97" s="153">
        <v>0</v>
      </c>
      <c r="Q97" s="89" t="s">
        <v>674</v>
      </c>
    </row>
    <row r="98" spans="1:17" ht="51">
      <c r="A98" s="89" t="s">
        <v>558</v>
      </c>
      <c r="B98" s="89"/>
      <c r="C98" s="90" t="s">
        <v>618</v>
      </c>
      <c r="D98" s="146">
        <v>43489</v>
      </c>
      <c r="E98" s="85" t="s">
        <v>23</v>
      </c>
      <c r="F98" s="85">
        <v>18637</v>
      </c>
      <c r="G98" s="89"/>
      <c r="H98" s="93" t="s">
        <v>5022</v>
      </c>
      <c r="I98" s="89"/>
      <c r="J98" s="89"/>
      <c r="K98" s="89"/>
      <c r="L98" s="89"/>
      <c r="M98" s="153">
        <v>0</v>
      </c>
      <c r="N98" s="153">
        <v>0</v>
      </c>
      <c r="O98" s="153">
        <v>0.01</v>
      </c>
      <c r="P98" s="153">
        <v>0</v>
      </c>
      <c r="Q98" s="89" t="s">
        <v>674</v>
      </c>
    </row>
    <row r="99" spans="1:17" ht="63.75">
      <c r="A99" s="89">
        <v>512</v>
      </c>
      <c r="B99" s="89"/>
      <c r="C99" s="90" t="s">
        <v>800</v>
      </c>
      <c r="D99" s="146">
        <v>43490</v>
      </c>
      <c r="E99" s="85" t="s">
        <v>15</v>
      </c>
      <c r="F99" s="85">
        <v>947848</v>
      </c>
      <c r="G99" s="89"/>
      <c r="H99" s="93" t="s">
        <v>5023</v>
      </c>
      <c r="I99" s="89"/>
      <c r="J99" s="89"/>
      <c r="K99" s="89"/>
      <c r="L99" s="89"/>
      <c r="M99" s="153">
        <v>7.29</v>
      </c>
      <c r="N99" s="153">
        <v>0</v>
      </c>
      <c r="O99" s="153">
        <v>50.01</v>
      </c>
      <c r="P99" s="153">
        <v>0</v>
      </c>
      <c r="Q99" s="89" t="s">
        <v>674</v>
      </c>
    </row>
    <row r="100" spans="1:17" ht="63.75">
      <c r="A100" s="89">
        <v>512</v>
      </c>
      <c r="B100" s="89"/>
      <c r="C100" s="90" t="s">
        <v>800</v>
      </c>
      <c r="D100" s="146">
        <v>43490</v>
      </c>
      <c r="E100" s="85" t="s">
        <v>15</v>
      </c>
      <c r="F100" s="85">
        <v>948433</v>
      </c>
      <c r="G100" s="89"/>
      <c r="H100" s="93" t="s">
        <v>5024</v>
      </c>
      <c r="I100" s="89"/>
      <c r="J100" s="89"/>
      <c r="K100" s="89"/>
      <c r="L100" s="89"/>
      <c r="M100" s="153">
        <v>7.29</v>
      </c>
      <c r="N100" s="153">
        <v>0</v>
      </c>
      <c r="O100" s="153">
        <v>50.01</v>
      </c>
      <c r="P100" s="153">
        <v>0</v>
      </c>
      <c r="Q100" s="89" t="s">
        <v>674</v>
      </c>
    </row>
    <row r="101" spans="1:17" ht="51">
      <c r="A101" s="89" t="s">
        <v>558</v>
      </c>
      <c r="B101" s="89"/>
      <c r="C101" s="90" t="s">
        <v>618</v>
      </c>
      <c r="D101" s="146">
        <v>43490</v>
      </c>
      <c r="E101" s="85" t="s">
        <v>23</v>
      </c>
      <c r="F101" s="85">
        <v>18641</v>
      </c>
      <c r="G101" s="89"/>
      <c r="H101" s="93" t="s">
        <v>5025</v>
      </c>
      <c r="I101" s="89"/>
      <c r="J101" s="89"/>
      <c r="K101" s="89"/>
      <c r="L101" s="89"/>
      <c r="M101" s="153">
        <v>0</v>
      </c>
      <c r="N101" s="153">
        <v>0</v>
      </c>
      <c r="O101" s="153">
        <v>0.01</v>
      </c>
      <c r="P101" s="153">
        <v>0</v>
      </c>
      <c r="Q101" s="89" t="s">
        <v>674</v>
      </c>
    </row>
    <row r="102" spans="1:17" ht="63.75">
      <c r="A102" s="89">
        <v>291</v>
      </c>
      <c r="B102" s="89"/>
      <c r="C102" s="90" t="s">
        <v>131</v>
      </c>
      <c r="D102" s="146">
        <v>43493</v>
      </c>
      <c r="E102" s="85" t="s">
        <v>6</v>
      </c>
      <c r="F102" s="85">
        <v>949673</v>
      </c>
      <c r="G102" s="89"/>
      <c r="H102" s="93" t="s">
        <v>5026</v>
      </c>
      <c r="I102" s="89"/>
      <c r="J102" s="89"/>
      <c r="K102" s="89"/>
      <c r="L102" s="89"/>
      <c r="M102" s="153">
        <v>0</v>
      </c>
      <c r="N102" s="153">
        <v>14700000</v>
      </c>
      <c r="O102" s="153">
        <v>0</v>
      </c>
      <c r="P102" s="153">
        <v>100842000</v>
      </c>
      <c r="Q102" s="89" t="s">
        <v>674</v>
      </c>
    </row>
    <row r="103" spans="1:17" ht="63.75">
      <c r="A103" s="89">
        <v>512</v>
      </c>
      <c r="B103" s="89"/>
      <c r="C103" s="90" t="s">
        <v>800</v>
      </c>
      <c r="D103" s="146">
        <v>43493</v>
      </c>
      <c r="E103" s="85" t="s">
        <v>15</v>
      </c>
      <c r="F103" s="85">
        <v>949815</v>
      </c>
      <c r="G103" s="89"/>
      <c r="H103" s="93" t="s">
        <v>5027</v>
      </c>
      <c r="I103" s="89"/>
      <c r="J103" s="89"/>
      <c r="K103" s="89"/>
      <c r="L103" s="89"/>
      <c r="M103" s="153">
        <v>7.29</v>
      </c>
      <c r="N103" s="153">
        <v>0</v>
      </c>
      <c r="O103" s="153">
        <v>50.01</v>
      </c>
      <c r="P103" s="153">
        <v>0</v>
      </c>
      <c r="Q103" s="89" t="s">
        <v>674</v>
      </c>
    </row>
    <row r="104" spans="1:17" ht="63.75">
      <c r="A104" s="89">
        <v>512</v>
      </c>
      <c r="B104" s="89"/>
      <c r="C104" s="90" t="s">
        <v>800</v>
      </c>
      <c r="D104" s="146">
        <v>43493</v>
      </c>
      <c r="E104" s="85" t="s">
        <v>15</v>
      </c>
      <c r="F104" s="85">
        <v>949820</v>
      </c>
      <c r="G104" s="89"/>
      <c r="H104" s="93" t="s">
        <v>5028</v>
      </c>
      <c r="I104" s="89"/>
      <c r="J104" s="89"/>
      <c r="K104" s="89"/>
      <c r="L104" s="89"/>
      <c r="M104" s="153">
        <v>7.29</v>
      </c>
      <c r="N104" s="153">
        <v>0</v>
      </c>
      <c r="O104" s="153">
        <v>50.01</v>
      </c>
      <c r="P104" s="153">
        <v>0</v>
      </c>
      <c r="Q104" s="89" t="s">
        <v>674</v>
      </c>
    </row>
    <row r="105" spans="1:17" ht="51">
      <c r="A105" s="89" t="s">
        <v>558</v>
      </c>
      <c r="B105" s="89"/>
      <c r="C105" s="90" t="s">
        <v>618</v>
      </c>
      <c r="D105" s="146">
        <v>43493</v>
      </c>
      <c r="E105" s="85" t="s">
        <v>23</v>
      </c>
      <c r="F105" s="85">
        <v>18645</v>
      </c>
      <c r="G105" s="89"/>
      <c r="H105" s="93" t="s">
        <v>5029</v>
      </c>
      <c r="I105" s="89"/>
      <c r="J105" s="89"/>
      <c r="K105" s="89"/>
      <c r="L105" s="89"/>
      <c r="M105" s="153">
        <v>0</v>
      </c>
      <c r="N105" s="153">
        <v>0</v>
      </c>
      <c r="O105" s="153">
        <v>0</v>
      </c>
      <c r="P105" s="153">
        <v>0.01</v>
      </c>
      <c r="Q105" s="89" t="s">
        <v>674</v>
      </c>
    </row>
    <row r="106" spans="1:17" ht="63.75">
      <c r="A106" s="89">
        <v>512</v>
      </c>
      <c r="B106" s="89"/>
      <c r="C106" s="90" t="s">
        <v>800</v>
      </c>
      <c r="D106" s="146">
        <v>43494</v>
      </c>
      <c r="E106" s="85" t="s">
        <v>15</v>
      </c>
      <c r="F106" s="85">
        <v>950138</v>
      </c>
      <c r="G106" s="89"/>
      <c r="H106" s="93" t="s">
        <v>770</v>
      </c>
      <c r="I106" s="89"/>
      <c r="J106" s="89"/>
      <c r="K106" s="89"/>
      <c r="L106" s="89"/>
      <c r="M106" s="153">
        <v>7.29</v>
      </c>
      <c r="N106" s="153">
        <v>0</v>
      </c>
      <c r="O106" s="153">
        <v>50.01</v>
      </c>
      <c r="P106" s="153">
        <v>0</v>
      </c>
      <c r="Q106" s="89" t="s">
        <v>674</v>
      </c>
    </row>
    <row r="107" spans="1:17" ht="63.75">
      <c r="A107" s="89">
        <v>287</v>
      </c>
      <c r="B107" s="89"/>
      <c r="C107" s="90" t="s">
        <v>128</v>
      </c>
      <c r="D107" s="146">
        <v>43494</v>
      </c>
      <c r="E107" s="85" t="s">
        <v>6</v>
      </c>
      <c r="F107" s="85">
        <v>950852</v>
      </c>
      <c r="G107" s="89"/>
      <c r="H107" s="93" t="s">
        <v>5030</v>
      </c>
      <c r="I107" s="89"/>
      <c r="J107" s="89"/>
      <c r="K107" s="89"/>
      <c r="L107" s="89"/>
      <c r="M107" s="153">
        <v>0</v>
      </c>
      <c r="N107" s="153">
        <v>683140</v>
      </c>
      <c r="O107" s="153">
        <v>0</v>
      </c>
      <c r="P107" s="153">
        <v>4686340.4000000004</v>
      </c>
      <c r="Q107" s="89" t="s">
        <v>674</v>
      </c>
    </row>
    <row r="108" spans="1:17" ht="51">
      <c r="A108" s="89" t="s">
        <v>558</v>
      </c>
      <c r="B108" s="89"/>
      <c r="C108" s="90" t="s">
        <v>618</v>
      </c>
      <c r="D108" s="146">
        <v>43494</v>
      </c>
      <c r="E108" s="85" t="s">
        <v>23</v>
      </c>
      <c r="F108" s="85">
        <v>18649</v>
      </c>
      <c r="G108" s="89"/>
      <c r="H108" s="93" t="s">
        <v>5031</v>
      </c>
      <c r="I108" s="89"/>
      <c r="J108" s="89"/>
      <c r="K108" s="89"/>
      <c r="L108" s="89"/>
      <c r="M108" s="153">
        <v>0</v>
      </c>
      <c r="N108" s="153">
        <v>0</v>
      </c>
      <c r="O108" s="153">
        <v>0</v>
      </c>
      <c r="P108" s="153">
        <v>0.01</v>
      </c>
      <c r="Q108" s="89" t="s">
        <v>674</v>
      </c>
    </row>
    <row r="109" spans="1:17" ht="63.75">
      <c r="A109" s="89">
        <v>512</v>
      </c>
      <c r="B109" s="89"/>
      <c r="C109" s="90" t="s">
        <v>800</v>
      </c>
      <c r="D109" s="146">
        <v>43495</v>
      </c>
      <c r="E109" s="85" t="s">
        <v>15</v>
      </c>
      <c r="F109" s="85">
        <v>952328</v>
      </c>
      <c r="G109" s="89"/>
      <c r="H109" s="93" t="s">
        <v>5032</v>
      </c>
      <c r="I109" s="89"/>
      <c r="J109" s="89"/>
      <c r="K109" s="89"/>
      <c r="L109" s="89"/>
      <c r="M109" s="153">
        <v>7.29</v>
      </c>
      <c r="N109" s="153">
        <v>0</v>
      </c>
      <c r="O109" s="153">
        <v>50.01</v>
      </c>
      <c r="P109" s="153">
        <v>0</v>
      </c>
      <c r="Q109" s="89" t="s">
        <v>674</v>
      </c>
    </row>
    <row r="110" spans="1:17" ht="63.75">
      <c r="A110" s="89">
        <v>512</v>
      </c>
      <c r="B110" s="89"/>
      <c r="C110" s="90" t="s">
        <v>800</v>
      </c>
      <c r="D110" s="146">
        <v>43495</v>
      </c>
      <c r="E110" s="85" t="s">
        <v>11</v>
      </c>
      <c r="F110" s="85">
        <v>945994</v>
      </c>
      <c r="G110" s="89"/>
      <c r="H110" s="93" t="s">
        <v>5033</v>
      </c>
      <c r="I110" s="89"/>
      <c r="J110" s="89"/>
      <c r="K110" s="89"/>
      <c r="L110" s="89"/>
      <c r="M110" s="153">
        <v>7.29</v>
      </c>
      <c r="N110" s="153">
        <v>0</v>
      </c>
      <c r="O110" s="153">
        <v>50.01</v>
      </c>
      <c r="P110" s="153">
        <v>0</v>
      </c>
      <c r="Q110" s="89" t="s">
        <v>674</v>
      </c>
    </row>
    <row r="111" spans="1:17" ht="51">
      <c r="A111" s="89" t="s">
        <v>558</v>
      </c>
      <c r="B111" s="89"/>
      <c r="C111" s="90" t="s">
        <v>618</v>
      </c>
      <c r="D111" s="146">
        <v>43495</v>
      </c>
      <c r="E111" s="85" t="s">
        <v>23</v>
      </c>
      <c r="F111" s="85">
        <v>18653</v>
      </c>
      <c r="G111" s="89"/>
      <c r="H111" s="93" t="s">
        <v>5034</v>
      </c>
      <c r="I111" s="89"/>
      <c r="J111" s="89"/>
      <c r="K111" s="89"/>
      <c r="L111" s="89"/>
      <c r="M111" s="153">
        <v>0</v>
      </c>
      <c r="N111" s="153">
        <v>0</v>
      </c>
      <c r="O111" s="153">
        <v>0.01</v>
      </c>
      <c r="P111" s="153">
        <v>0</v>
      </c>
      <c r="Q111" s="89" t="s">
        <v>674</v>
      </c>
    </row>
    <row r="112" spans="1:17" ht="51">
      <c r="A112" s="89">
        <v>86</v>
      </c>
      <c r="B112" s="89"/>
      <c r="C112" s="90" t="s">
        <v>58</v>
      </c>
      <c r="D112" s="146">
        <v>43496</v>
      </c>
      <c r="E112" s="85" t="s">
        <v>6</v>
      </c>
      <c r="F112" s="85">
        <v>952798</v>
      </c>
      <c r="G112" s="89"/>
      <c r="H112" s="93" t="s">
        <v>5035</v>
      </c>
      <c r="I112" s="89"/>
      <c r="J112" s="89"/>
      <c r="K112" s="89"/>
      <c r="L112" s="89"/>
      <c r="M112" s="153">
        <v>0</v>
      </c>
      <c r="N112" s="153">
        <v>201539.07</v>
      </c>
      <c r="O112" s="153">
        <v>0</v>
      </c>
      <c r="P112" s="153">
        <v>1382558.02</v>
      </c>
      <c r="Q112" s="89" t="s">
        <v>674</v>
      </c>
    </row>
    <row r="113" spans="1:17" ht="63.75">
      <c r="A113" s="89">
        <v>86</v>
      </c>
      <c r="B113" s="89"/>
      <c r="C113" s="90" t="s">
        <v>58</v>
      </c>
      <c r="D113" s="146">
        <v>43496</v>
      </c>
      <c r="E113" s="85" t="s">
        <v>11</v>
      </c>
      <c r="F113" s="85">
        <v>952798</v>
      </c>
      <c r="G113" s="89"/>
      <c r="H113" s="93" t="s">
        <v>5036</v>
      </c>
      <c r="I113" s="89"/>
      <c r="J113" s="89"/>
      <c r="K113" s="89"/>
      <c r="L113" s="89"/>
      <c r="M113" s="153">
        <v>7.29</v>
      </c>
      <c r="N113" s="153">
        <v>0</v>
      </c>
      <c r="O113" s="153">
        <v>50.01</v>
      </c>
      <c r="P113" s="153">
        <v>0</v>
      </c>
      <c r="Q113" s="89" t="s">
        <v>674</v>
      </c>
    </row>
    <row r="114" spans="1:17" ht="63.75">
      <c r="A114" s="89">
        <v>512</v>
      </c>
      <c r="B114" s="89"/>
      <c r="C114" s="90" t="s">
        <v>800</v>
      </c>
      <c r="D114" s="146">
        <v>43496</v>
      </c>
      <c r="E114" s="85" t="s">
        <v>11</v>
      </c>
      <c r="F114" s="85">
        <v>946053</v>
      </c>
      <c r="G114" s="89"/>
      <c r="H114" s="93" t="s">
        <v>5037</v>
      </c>
      <c r="I114" s="89"/>
      <c r="J114" s="89"/>
      <c r="K114" s="89"/>
      <c r="L114" s="89"/>
      <c r="M114" s="153">
        <v>7.29</v>
      </c>
      <c r="N114" s="153">
        <v>0</v>
      </c>
      <c r="O114" s="153">
        <v>50.01</v>
      </c>
      <c r="P114" s="153">
        <v>0</v>
      </c>
      <c r="Q114" s="89" t="s">
        <v>674</v>
      </c>
    </row>
    <row r="115" spans="1:17" s="99" customFormat="1">
      <c r="A115" s="211"/>
      <c r="B115" s="211"/>
      <c r="C115" s="212"/>
      <c r="D115" s="227"/>
      <c r="E115" s="228"/>
      <c r="F115" s="228"/>
      <c r="G115" s="211"/>
      <c r="H115" s="213"/>
      <c r="I115" s="211"/>
      <c r="J115" s="211"/>
      <c r="K115" s="211"/>
      <c r="L115" s="211"/>
      <c r="M115" s="214"/>
      <c r="N115" s="214"/>
      <c r="O115" s="214"/>
      <c r="P115" s="214"/>
      <c r="Q115" s="211"/>
    </row>
    <row r="116" spans="1:17">
      <c r="H116" s="358" t="s">
        <v>573</v>
      </c>
      <c r="I116" s="358"/>
      <c r="J116" s="358"/>
      <c r="K116" s="358"/>
      <c r="L116" s="358"/>
      <c r="M116" s="158">
        <f>+SUBTOTAL(9,M10:M114)</f>
        <v>9115634.5499999765</v>
      </c>
      <c r="N116" s="158">
        <f>+SUBTOTAL(9,N10:N114)</f>
        <v>94964320.840000004</v>
      </c>
      <c r="O116" s="158">
        <f>+SUBTOTAL(9,O10:O114)</f>
        <v>62533253.079999916</v>
      </c>
      <c r="P116" s="158">
        <f>+SUBTOTAL(9,P10:P114)</f>
        <v>651455241.04999995</v>
      </c>
    </row>
    <row r="118" spans="1:17">
      <c r="A118" s="211"/>
      <c r="B118" s="211"/>
      <c r="C118" s="212"/>
      <c r="D118" s="211"/>
      <c r="E118" s="211"/>
      <c r="F118" s="211"/>
      <c r="G118" s="211"/>
      <c r="H118" s="211"/>
      <c r="I118" s="213"/>
      <c r="J118" s="211"/>
      <c r="K118" s="211"/>
      <c r="L118" s="211"/>
      <c r="M118" s="211"/>
      <c r="N118" s="214"/>
      <c r="O118" s="214"/>
      <c r="P118" s="211"/>
      <c r="Q118" s="83"/>
    </row>
    <row r="119" spans="1:17">
      <c r="A119" s="211"/>
      <c r="B119" s="211"/>
      <c r="C119" s="212"/>
      <c r="D119" s="211"/>
      <c r="E119" s="211"/>
      <c r="F119" s="211"/>
      <c r="G119" s="211"/>
      <c r="H119" s="211"/>
      <c r="I119" s="213"/>
      <c r="J119" s="211"/>
      <c r="K119" s="211"/>
      <c r="L119" s="211"/>
      <c r="M119" s="211"/>
      <c r="N119" s="214"/>
      <c r="O119" s="214"/>
      <c r="P119" s="211"/>
      <c r="Q119" s="83"/>
    </row>
    <row r="120" spans="1:17">
      <c r="A120" s="211"/>
      <c r="B120" s="211"/>
      <c r="C120" s="212"/>
      <c r="D120" s="211"/>
      <c r="E120" s="211"/>
      <c r="F120" s="211"/>
      <c r="G120" s="211"/>
      <c r="H120" s="211"/>
      <c r="I120" s="213"/>
      <c r="J120" s="211"/>
      <c r="K120" s="211"/>
      <c r="L120" s="211"/>
      <c r="M120" s="211"/>
      <c r="N120" s="214"/>
      <c r="O120" s="214"/>
      <c r="P120" s="211"/>
      <c r="Q120" s="83"/>
    </row>
    <row r="121" spans="1:17">
      <c r="A121" s="211"/>
      <c r="B121" s="211"/>
      <c r="C121" s="212"/>
      <c r="D121" s="211"/>
      <c r="E121" s="211"/>
      <c r="F121" s="211"/>
      <c r="G121" s="211"/>
      <c r="H121" s="211"/>
      <c r="I121" s="213"/>
      <c r="J121" s="211"/>
      <c r="K121" s="211"/>
      <c r="L121" s="211"/>
      <c r="M121" s="211"/>
      <c r="N121" s="214"/>
      <c r="O121" s="214"/>
      <c r="P121" s="211"/>
      <c r="Q121" s="83"/>
    </row>
    <row r="122" spans="1:17">
      <c r="A122" s="211"/>
      <c r="B122" s="211"/>
      <c r="C122" s="212"/>
      <c r="D122" s="211"/>
      <c r="E122" s="211"/>
      <c r="F122" s="211"/>
      <c r="G122" s="211"/>
      <c r="H122" s="211"/>
      <c r="I122" s="213"/>
      <c r="J122" s="211"/>
      <c r="K122" s="211"/>
      <c r="L122" s="211"/>
      <c r="M122" s="211"/>
      <c r="N122" s="214"/>
      <c r="O122" s="214"/>
      <c r="P122" s="211"/>
      <c r="Q122" s="83"/>
    </row>
    <row r="123" spans="1:17" s="99" customFormat="1">
      <c r="A123" s="211"/>
      <c r="B123" s="211"/>
      <c r="C123" s="212"/>
      <c r="D123" s="211"/>
      <c r="E123" s="211"/>
      <c r="F123" s="211"/>
      <c r="G123" s="211"/>
      <c r="H123" s="211"/>
      <c r="I123" s="213"/>
      <c r="J123" s="211"/>
      <c r="K123" s="211"/>
      <c r="L123" s="211"/>
      <c r="M123" s="211"/>
      <c r="N123" s="214"/>
      <c r="O123" s="214"/>
      <c r="P123" s="211"/>
    </row>
    <row r="124" spans="1:17" s="99" customFormat="1">
      <c r="A124" s="211"/>
      <c r="B124" s="211"/>
      <c r="C124" s="212"/>
      <c r="D124" s="211"/>
      <c r="E124" s="211"/>
      <c r="F124" s="211"/>
      <c r="G124" s="211"/>
      <c r="H124" s="211"/>
      <c r="I124" s="213"/>
      <c r="J124" s="211"/>
      <c r="K124" s="211"/>
      <c r="L124" s="211"/>
      <c r="M124" s="214"/>
      <c r="N124" s="214"/>
      <c r="O124" s="211"/>
    </row>
    <row r="125" spans="1:17" s="99" customFormat="1">
      <c r="A125" s="211"/>
      <c r="B125" s="211"/>
      <c r="C125" s="348"/>
      <c r="D125" s="348"/>
      <c r="E125" s="348"/>
      <c r="F125" s="253"/>
      <c r="G125" s="253"/>
      <c r="H125" s="256"/>
      <c r="J125" s="253"/>
      <c r="K125" s="253"/>
      <c r="L125" s="253"/>
      <c r="M125" s="349"/>
      <c r="N125" s="349"/>
      <c r="O125" s="349"/>
    </row>
    <row r="126" spans="1:17" s="99" customFormat="1">
      <c r="A126" s="211"/>
      <c r="B126" s="211"/>
      <c r="C126" s="212"/>
      <c r="D126" s="220"/>
      <c r="E126" s="211"/>
      <c r="F126" s="211"/>
      <c r="G126" s="211"/>
      <c r="H126" s="213"/>
      <c r="I126" s="211"/>
      <c r="J126" s="211"/>
      <c r="K126" s="211"/>
      <c r="L126" s="211"/>
      <c r="M126" s="214"/>
      <c r="N126" s="214"/>
      <c r="O126" s="214"/>
      <c r="P126" s="214"/>
      <c r="Q126" s="211"/>
    </row>
  </sheetData>
  <sheetProtection algorithmName="SHA-512" hashValue="W5FB40Rvl7j+fhfHGNULDHa59xfEjX8c55SxKssUXbgsVMNQM9Lo/+Fy/uBCAdZyUjse77PZZGLxmIM1oDOuPA==" saltValue="fTuyW6YkChAo229CfuF6LA==" spinCount="100000" sheet="1" objects="1" scenarios="1" formatCells="0" formatColumns="0" formatRows="0" insertColumns="0" insertRows="0" insertHyperlinks="0" sort="0" autoFilter="0" pivotTables="0"/>
  <protectedRanges>
    <protectedRange sqref="B10:B114" name="Rango2"/>
    <protectedRange sqref="I10:L114" name="Rango1"/>
    <protectedRange sqref="G10:G114" name="Rango3"/>
  </protectedRanges>
  <autoFilter ref="A8:Q114"/>
  <mergeCells count="24">
    <mergeCell ref="Q8:Q9"/>
    <mergeCell ref="N8:N9"/>
    <mergeCell ref="P8:P9"/>
    <mergeCell ref="M7:N7"/>
    <mergeCell ref="I8:I9"/>
    <mergeCell ref="J8:J9"/>
    <mergeCell ref="K8:K9"/>
    <mergeCell ref="O7:P7"/>
    <mergeCell ref="M8:M9"/>
    <mergeCell ref="O8:O9"/>
    <mergeCell ref="L8:L9"/>
    <mergeCell ref="I7:J7"/>
    <mergeCell ref="K7:L7"/>
    <mergeCell ref="G8:G9"/>
    <mergeCell ref="H8:H9"/>
    <mergeCell ref="H116:L116"/>
    <mergeCell ref="C125:E125"/>
    <mergeCell ref="M125:O125"/>
    <mergeCell ref="C8:C9"/>
    <mergeCell ref="A8:A9"/>
    <mergeCell ref="B8:B9"/>
    <mergeCell ref="D8:D9"/>
    <mergeCell ref="E8:E9"/>
    <mergeCell ref="F8:F9"/>
  </mergeCells>
  <pageMargins left="0.31496062992125984" right="0.19685039370078741" top="0.31496062992125984" bottom="0.74803149606299213" header="0.31496062992125984" footer="0.31496062992125984"/>
  <pageSetup scale="5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P38"/>
  <sheetViews>
    <sheetView view="pageBreakPreview" zoomScaleNormal="85" zoomScaleSheetLayoutView="100" workbookViewId="0">
      <pane ySplit="8" topLeftCell="A21" activePane="bottomLeft" state="frozen"/>
      <selection activeCell="D26" sqref="D26"/>
      <selection pane="bottomLeft"/>
    </sheetView>
  </sheetViews>
  <sheetFormatPr baseColWidth="10" defaultRowHeight="12.75"/>
  <cols>
    <col min="1" max="1" width="6.140625" style="117" customWidth="1"/>
    <col min="2" max="2" width="4.140625" style="117" bestFit="1" customWidth="1"/>
    <col min="3" max="3" width="30.7109375" style="270" customWidth="1"/>
    <col min="4" max="4" width="11.5703125" style="170" bestFit="1" customWidth="1"/>
    <col min="5" max="5" width="9.7109375" style="87" customWidth="1"/>
    <col min="6" max="6" width="11.7109375" style="87" customWidth="1"/>
    <col min="7" max="7" width="60.28515625" style="150" customWidth="1"/>
    <col min="8" max="12" width="6.7109375" style="83" customWidth="1"/>
    <col min="13" max="13" width="16.42578125" style="154" customWidth="1"/>
    <col min="14" max="14" width="15.85546875" style="154" bestFit="1" customWidth="1"/>
    <col min="15" max="15" width="17.28515625" style="154" customWidth="1"/>
    <col min="16" max="16384" width="11.42578125" style="83"/>
  </cols>
  <sheetData>
    <row r="1" spans="1:15">
      <c r="A1" s="161" t="s">
        <v>727</v>
      </c>
      <c r="B1" s="161"/>
      <c r="C1" s="191"/>
      <c r="D1" s="181"/>
      <c r="E1" s="181"/>
      <c r="F1" s="181"/>
      <c r="G1" s="161"/>
      <c r="H1" s="161"/>
      <c r="I1" s="161"/>
      <c r="J1" s="161"/>
      <c r="K1" s="161"/>
      <c r="L1" s="161"/>
      <c r="M1" s="173"/>
      <c r="N1" s="173"/>
      <c r="O1" s="173"/>
    </row>
    <row r="2" spans="1:15">
      <c r="A2" s="161" t="s">
        <v>37</v>
      </c>
      <c r="B2" s="161"/>
      <c r="C2" s="191"/>
      <c r="D2" s="181"/>
      <c r="E2" s="181"/>
      <c r="F2" s="181"/>
      <c r="G2" s="161"/>
      <c r="H2" s="161"/>
      <c r="I2" s="161"/>
      <c r="J2" s="161"/>
      <c r="K2" s="161"/>
      <c r="L2" s="161"/>
      <c r="M2" s="173"/>
      <c r="N2" s="173"/>
      <c r="O2" s="173"/>
    </row>
    <row r="3" spans="1:15">
      <c r="A3" s="161" t="s">
        <v>38</v>
      </c>
      <c r="B3" s="161"/>
      <c r="C3" s="191"/>
      <c r="D3" s="181"/>
      <c r="E3" s="181"/>
      <c r="F3" s="181"/>
      <c r="G3" s="161"/>
      <c r="H3" s="161"/>
      <c r="I3" s="161"/>
      <c r="J3" s="161"/>
      <c r="K3" s="161"/>
      <c r="L3" s="161"/>
      <c r="M3" s="173"/>
      <c r="N3" s="173"/>
      <c r="O3" s="173"/>
    </row>
    <row r="4" spans="1:15">
      <c r="A4" s="161" t="str">
        <f>+'CUT MN'!A4</f>
        <v>CORRESPONDIENTE AL PERIODO DE ENERO 2019</v>
      </c>
      <c r="B4" s="161"/>
      <c r="C4" s="191"/>
      <c r="D4" s="181"/>
      <c r="E4" s="181"/>
      <c r="F4" s="181"/>
      <c r="G4" s="161"/>
      <c r="H4" s="161"/>
      <c r="I4" s="161"/>
      <c r="J4" s="161"/>
      <c r="K4" s="161"/>
      <c r="L4" s="161"/>
      <c r="M4" s="173"/>
      <c r="N4" s="173"/>
      <c r="O4" s="173"/>
    </row>
    <row r="5" spans="1:15">
      <c r="A5" s="86" t="str">
        <f>+'CUT MN'!A5</f>
        <v>ACTUALIZADO AL : 11 de Febrero de 2019</v>
      </c>
      <c r="B5" s="86"/>
      <c r="C5" s="192"/>
      <c r="D5" s="182"/>
      <c r="E5" s="182"/>
      <c r="F5" s="182"/>
      <c r="G5" s="86"/>
      <c r="H5" s="86"/>
      <c r="I5" s="86"/>
      <c r="J5" s="86"/>
      <c r="K5" s="86"/>
      <c r="L5" s="86"/>
      <c r="M5" s="187"/>
      <c r="N5" s="187"/>
      <c r="O5" s="187"/>
    </row>
    <row r="6" spans="1:15">
      <c r="A6" s="77"/>
      <c r="B6" s="100"/>
      <c r="C6" s="266"/>
      <c r="D6" s="102"/>
      <c r="E6" s="101"/>
      <c r="F6" s="101"/>
      <c r="G6" s="147"/>
      <c r="H6" s="103"/>
      <c r="I6" s="103"/>
      <c r="J6" s="103"/>
      <c r="K6" s="103"/>
      <c r="L6" s="103"/>
      <c r="M6" s="104"/>
      <c r="N6" s="104"/>
      <c r="O6" s="155"/>
    </row>
    <row r="7" spans="1:15">
      <c r="A7" s="106"/>
      <c r="B7" s="106"/>
      <c r="C7" s="267"/>
      <c r="D7" s="107"/>
      <c r="E7" s="106"/>
      <c r="F7" s="106"/>
      <c r="G7" s="148"/>
      <c r="H7" s="352" t="s">
        <v>695</v>
      </c>
      <c r="I7" s="352"/>
      <c r="J7" s="352" t="s">
        <v>694</v>
      </c>
      <c r="K7" s="352"/>
      <c r="L7" s="163"/>
      <c r="M7" s="152"/>
      <c r="N7" s="152"/>
      <c r="O7" s="156"/>
    </row>
    <row r="8" spans="1:15" ht="25.5">
      <c r="A8" s="219" t="s">
        <v>696</v>
      </c>
      <c r="B8" s="219" t="s">
        <v>697</v>
      </c>
      <c r="C8" s="264" t="s">
        <v>707</v>
      </c>
      <c r="D8" s="112" t="s">
        <v>709</v>
      </c>
      <c r="E8" s="111" t="s">
        <v>569</v>
      </c>
      <c r="F8" s="111" t="s">
        <v>570</v>
      </c>
      <c r="G8" s="111" t="s">
        <v>41</v>
      </c>
      <c r="H8" s="219" t="s">
        <v>699</v>
      </c>
      <c r="I8" s="219" t="s">
        <v>700</v>
      </c>
      <c r="J8" s="219" t="s">
        <v>698</v>
      </c>
      <c r="K8" s="219" t="s">
        <v>701</v>
      </c>
      <c r="L8" s="162" t="s">
        <v>726</v>
      </c>
      <c r="M8" s="218" t="s">
        <v>702</v>
      </c>
      <c r="N8" s="218" t="s">
        <v>703</v>
      </c>
      <c r="O8" s="113" t="s">
        <v>706</v>
      </c>
    </row>
    <row r="9" spans="1:15" ht="51">
      <c r="A9" s="114" t="s">
        <v>556</v>
      </c>
      <c r="B9" s="208">
        <v>1</v>
      </c>
      <c r="C9" s="90" t="s">
        <v>618</v>
      </c>
      <c r="D9" s="115">
        <v>43476</v>
      </c>
      <c r="E9" s="114">
        <v>109</v>
      </c>
      <c r="F9" s="114" t="s">
        <v>757</v>
      </c>
      <c r="G9" s="116" t="s">
        <v>5038</v>
      </c>
      <c r="H9" s="116"/>
      <c r="I9" s="116"/>
      <c r="J9" s="116"/>
      <c r="K9" s="116"/>
      <c r="L9" s="116"/>
      <c r="M9" s="188">
        <v>537.37</v>
      </c>
      <c r="N9" s="188">
        <v>0</v>
      </c>
      <c r="O9" s="189">
        <v>537.37</v>
      </c>
    </row>
    <row r="10" spans="1:15" ht="51">
      <c r="A10" s="114">
        <v>206</v>
      </c>
      <c r="B10" s="208">
        <v>2</v>
      </c>
      <c r="C10" s="90" t="s">
        <v>99</v>
      </c>
      <c r="D10" s="115">
        <v>43482</v>
      </c>
      <c r="E10" s="114">
        <v>239</v>
      </c>
      <c r="F10" s="114" t="s">
        <v>5039</v>
      </c>
      <c r="G10" s="116" t="s">
        <v>5040</v>
      </c>
      <c r="H10" s="116"/>
      <c r="I10" s="116"/>
      <c r="J10" s="116"/>
      <c r="K10" s="116"/>
      <c r="L10" s="116"/>
      <c r="M10" s="188">
        <v>0.02</v>
      </c>
      <c r="N10" s="188">
        <v>0</v>
      </c>
      <c r="O10" s="189">
        <v>0.02</v>
      </c>
    </row>
    <row r="11" spans="1:15" ht="51">
      <c r="A11" s="114" t="s">
        <v>558</v>
      </c>
      <c r="B11" s="208">
        <v>2</v>
      </c>
      <c r="C11" s="90" t="s">
        <v>618</v>
      </c>
      <c r="D11" s="115">
        <v>43482</v>
      </c>
      <c r="E11" s="114">
        <v>240</v>
      </c>
      <c r="F11" s="114" t="s">
        <v>646</v>
      </c>
      <c r="G11" s="116" t="s">
        <v>5041</v>
      </c>
      <c r="H11" s="116"/>
      <c r="I11" s="116"/>
      <c r="J11" s="116"/>
      <c r="K11" s="116"/>
      <c r="L11" s="116"/>
      <c r="M11" s="188">
        <v>4818.4799999999996</v>
      </c>
      <c r="N11" s="188">
        <v>0</v>
      </c>
      <c r="O11" s="189">
        <v>4818.4799999999996</v>
      </c>
    </row>
    <row r="12" spans="1:15" ht="51">
      <c r="A12" s="114" t="s">
        <v>556</v>
      </c>
      <c r="B12" s="208">
        <v>1</v>
      </c>
      <c r="C12" s="90" t="s">
        <v>618</v>
      </c>
      <c r="D12" s="115">
        <v>43490</v>
      </c>
      <c r="E12" s="114">
        <v>308</v>
      </c>
      <c r="F12" s="114" t="s">
        <v>1452</v>
      </c>
      <c r="G12" s="116" t="s">
        <v>5042</v>
      </c>
      <c r="H12" s="116"/>
      <c r="I12" s="116"/>
      <c r="J12" s="116"/>
      <c r="K12" s="116"/>
      <c r="L12" s="116"/>
      <c r="M12" s="188">
        <v>211020.26</v>
      </c>
      <c r="N12" s="188">
        <v>0</v>
      </c>
      <c r="O12" s="189">
        <v>211020.26</v>
      </c>
    </row>
    <row r="13" spans="1:15" ht="51">
      <c r="A13" s="114" t="s">
        <v>558</v>
      </c>
      <c r="B13" s="208">
        <v>2</v>
      </c>
      <c r="C13" s="90" t="s">
        <v>618</v>
      </c>
      <c r="D13" s="115">
        <v>43493</v>
      </c>
      <c r="E13" s="114">
        <v>326</v>
      </c>
      <c r="F13" s="114" t="s">
        <v>646</v>
      </c>
      <c r="G13" s="116" t="s">
        <v>5043</v>
      </c>
      <c r="H13" s="116"/>
      <c r="I13" s="116"/>
      <c r="J13" s="116"/>
      <c r="K13" s="116"/>
      <c r="L13" s="116"/>
      <c r="M13" s="188">
        <v>637.89</v>
      </c>
      <c r="N13" s="188">
        <v>0</v>
      </c>
      <c r="O13" s="189">
        <v>637.89</v>
      </c>
    </row>
    <row r="14" spans="1:15" ht="51">
      <c r="A14" s="114" t="s">
        <v>556</v>
      </c>
      <c r="B14" s="208">
        <v>1</v>
      </c>
      <c r="C14" s="90" t="s">
        <v>618</v>
      </c>
      <c r="D14" s="115">
        <v>43493</v>
      </c>
      <c r="E14" s="114">
        <v>327</v>
      </c>
      <c r="F14" s="114" t="s">
        <v>757</v>
      </c>
      <c r="G14" s="116" t="s">
        <v>5044</v>
      </c>
      <c r="H14" s="116"/>
      <c r="I14" s="116"/>
      <c r="J14" s="116"/>
      <c r="K14" s="116"/>
      <c r="L14" s="116"/>
      <c r="M14" s="188">
        <v>509.44</v>
      </c>
      <c r="N14" s="188">
        <v>0</v>
      </c>
      <c r="O14" s="189">
        <v>509.44</v>
      </c>
    </row>
    <row r="15" spans="1:15" ht="63.75">
      <c r="A15" s="114">
        <v>512</v>
      </c>
      <c r="B15" s="208">
        <v>1</v>
      </c>
      <c r="C15" s="90" t="s">
        <v>800</v>
      </c>
      <c r="D15" s="115">
        <v>43494</v>
      </c>
      <c r="E15" s="114">
        <v>351</v>
      </c>
      <c r="F15" s="114" t="s">
        <v>1438</v>
      </c>
      <c r="G15" s="116" t="s">
        <v>5045</v>
      </c>
      <c r="H15" s="116"/>
      <c r="I15" s="116"/>
      <c r="J15" s="116"/>
      <c r="K15" s="116"/>
      <c r="L15" s="116"/>
      <c r="M15" s="188">
        <v>82738.33</v>
      </c>
      <c r="N15" s="188">
        <v>0</v>
      </c>
      <c r="O15" s="189">
        <v>82738.33</v>
      </c>
    </row>
    <row r="16" spans="1:15" ht="51">
      <c r="A16" s="114">
        <v>290</v>
      </c>
      <c r="B16" s="208">
        <v>1</v>
      </c>
      <c r="C16" s="90" t="s">
        <v>130</v>
      </c>
      <c r="D16" s="115">
        <v>43476</v>
      </c>
      <c r="E16" s="114">
        <v>109</v>
      </c>
      <c r="F16" s="114" t="s">
        <v>797</v>
      </c>
      <c r="G16" s="116" t="s">
        <v>5038</v>
      </c>
      <c r="H16" s="116"/>
      <c r="I16" s="116"/>
      <c r="J16" s="116"/>
      <c r="K16" s="116"/>
      <c r="L16" s="116"/>
      <c r="M16" s="188">
        <v>0</v>
      </c>
      <c r="N16" s="188">
        <v>537.37</v>
      </c>
      <c r="O16" s="189">
        <v>537.37</v>
      </c>
    </row>
    <row r="17" spans="1:16" ht="51">
      <c r="A17" s="114" t="s">
        <v>558</v>
      </c>
      <c r="B17" s="208">
        <v>2</v>
      </c>
      <c r="C17" s="90" t="s">
        <v>618</v>
      </c>
      <c r="D17" s="115">
        <v>43482</v>
      </c>
      <c r="E17" s="114">
        <v>239</v>
      </c>
      <c r="F17" s="114" t="s">
        <v>646</v>
      </c>
      <c r="G17" s="116" t="s">
        <v>5040</v>
      </c>
      <c r="H17" s="116"/>
      <c r="I17" s="116"/>
      <c r="J17" s="116"/>
      <c r="K17" s="116"/>
      <c r="L17" s="116"/>
      <c r="M17" s="188">
        <v>0</v>
      </c>
      <c r="N17" s="188">
        <v>0.02</v>
      </c>
      <c r="O17" s="189">
        <v>0.02</v>
      </c>
    </row>
    <row r="18" spans="1:16" ht="51">
      <c r="A18" s="114">
        <v>290</v>
      </c>
      <c r="B18" s="208">
        <v>1</v>
      </c>
      <c r="C18" s="90" t="s">
        <v>130</v>
      </c>
      <c r="D18" s="115">
        <v>43482</v>
      </c>
      <c r="E18" s="114">
        <v>240</v>
      </c>
      <c r="F18" s="114" t="s">
        <v>797</v>
      </c>
      <c r="G18" s="116" t="s">
        <v>5041</v>
      </c>
      <c r="H18" s="116"/>
      <c r="I18" s="116"/>
      <c r="J18" s="116"/>
      <c r="K18" s="116"/>
      <c r="L18" s="116"/>
      <c r="M18" s="188">
        <v>0</v>
      </c>
      <c r="N18" s="188">
        <v>4818.4799999999996</v>
      </c>
      <c r="O18" s="189">
        <v>4818.4799999999996</v>
      </c>
    </row>
    <row r="19" spans="1:16" ht="51">
      <c r="A19" s="114">
        <v>253</v>
      </c>
      <c r="B19" s="208">
        <v>1</v>
      </c>
      <c r="C19" s="90" t="s">
        <v>116</v>
      </c>
      <c r="D19" s="115">
        <v>43490</v>
      </c>
      <c r="E19" s="114">
        <v>308</v>
      </c>
      <c r="F19" s="114" t="s">
        <v>1451</v>
      </c>
      <c r="G19" s="116" t="s">
        <v>5042</v>
      </c>
      <c r="H19" s="116"/>
      <c r="I19" s="116"/>
      <c r="J19" s="116"/>
      <c r="K19" s="116"/>
      <c r="L19" s="116"/>
      <c r="M19" s="188">
        <v>0</v>
      </c>
      <c r="N19" s="188">
        <v>211020.26</v>
      </c>
      <c r="O19" s="189">
        <v>211020.26</v>
      </c>
    </row>
    <row r="20" spans="1:16" ht="51">
      <c r="A20" s="114">
        <v>290</v>
      </c>
      <c r="B20" s="208">
        <v>1</v>
      </c>
      <c r="C20" s="90" t="s">
        <v>130</v>
      </c>
      <c r="D20" s="115">
        <v>43493</v>
      </c>
      <c r="E20" s="114">
        <v>326</v>
      </c>
      <c r="F20" s="114" t="s">
        <v>797</v>
      </c>
      <c r="G20" s="116" t="s">
        <v>5043</v>
      </c>
      <c r="H20" s="116"/>
      <c r="I20" s="116"/>
      <c r="J20" s="116"/>
      <c r="K20" s="116"/>
      <c r="L20" s="116"/>
      <c r="M20" s="188">
        <v>0</v>
      </c>
      <c r="N20" s="188">
        <v>637.89</v>
      </c>
      <c r="O20" s="189">
        <v>637.89</v>
      </c>
    </row>
    <row r="21" spans="1:16" ht="51">
      <c r="A21" s="114">
        <v>592</v>
      </c>
      <c r="B21" s="208">
        <v>1</v>
      </c>
      <c r="C21" s="90" t="s">
        <v>649</v>
      </c>
      <c r="D21" s="115">
        <v>43493</v>
      </c>
      <c r="E21" s="114">
        <v>327</v>
      </c>
      <c r="F21" s="114" t="s">
        <v>5046</v>
      </c>
      <c r="G21" s="116" t="s">
        <v>5044</v>
      </c>
      <c r="H21" s="116"/>
      <c r="I21" s="116"/>
      <c r="J21" s="116"/>
      <c r="K21" s="116"/>
      <c r="L21" s="116"/>
      <c r="M21" s="188">
        <v>0</v>
      </c>
      <c r="N21" s="188">
        <v>509.44</v>
      </c>
      <c r="O21" s="189">
        <v>509.44</v>
      </c>
    </row>
    <row r="22" spans="1:16" ht="63.75">
      <c r="A22" s="114" t="s">
        <v>558</v>
      </c>
      <c r="B22" s="208">
        <v>2</v>
      </c>
      <c r="C22" s="90" t="s">
        <v>618</v>
      </c>
      <c r="D22" s="115">
        <v>43494</v>
      </c>
      <c r="E22" s="114">
        <v>351</v>
      </c>
      <c r="F22" s="114" t="s">
        <v>646</v>
      </c>
      <c r="G22" s="116" t="s">
        <v>5045</v>
      </c>
      <c r="H22" s="116"/>
      <c r="I22" s="116"/>
      <c r="J22" s="116"/>
      <c r="K22" s="116"/>
      <c r="L22" s="116"/>
      <c r="M22" s="188">
        <v>0</v>
      </c>
      <c r="N22" s="188">
        <v>82738.33</v>
      </c>
      <c r="O22" s="189">
        <v>82738.33</v>
      </c>
    </row>
    <row r="23" spans="1:16" ht="51">
      <c r="A23" s="114">
        <v>46</v>
      </c>
      <c r="B23" s="208">
        <v>2</v>
      </c>
      <c r="C23" s="90" t="s">
        <v>50</v>
      </c>
      <c r="D23" s="115">
        <v>43480</v>
      </c>
      <c r="E23" s="114">
        <v>141</v>
      </c>
      <c r="F23" s="114" t="s">
        <v>1453</v>
      </c>
      <c r="G23" s="116" t="s">
        <v>5047</v>
      </c>
      <c r="H23" s="116"/>
      <c r="I23" s="116"/>
      <c r="J23" s="116"/>
      <c r="K23" s="116"/>
      <c r="L23" s="116"/>
      <c r="M23" s="188">
        <v>848022</v>
      </c>
      <c r="N23" s="188">
        <v>0</v>
      </c>
      <c r="O23" s="189">
        <v>848022</v>
      </c>
    </row>
    <row r="24" spans="1:16" ht="51">
      <c r="A24" s="114" t="s">
        <v>558</v>
      </c>
      <c r="B24" s="208">
        <v>2</v>
      </c>
      <c r="C24" s="90" t="s">
        <v>618</v>
      </c>
      <c r="D24" s="115">
        <v>43494</v>
      </c>
      <c r="E24" s="114">
        <v>359</v>
      </c>
      <c r="F24" s="114" t="s">
        <v>646</v>
      </c>
      <c r="G24" s="116" t="s">
        <v>5048</v>
      </c>
      <c r="H24" s="116"/>
      <c r="I24" s="116"/>
      <c r="J24" s="116"/>
      <c r="K24" s="116"/>
      <c r="L24" s="116"/>
      <c r="M24" s="188">
        <v>3610687.53</v>
      </c>
      <c r="N24" s="188">
        <v>0</v>
      </c>
      <c r="O24" s="189">
        <v>3610687.53</v>
      </c>
    </row>
    <row r="25" spans="1:16" ht="51">
      <c r="A25" s="114">
        <v>20</v>
      </c>
      <c r="B25" s="208">
        <v>4</v>
      </c>
      <c r="C25" s="90" t="s">
        <v>46</v>
      </c>
      <c r="D25" s="115">
        <v>141</v>
      </c>
      <c r="E25" s="114">
        <v>141</v>
      </c>
      <c r="F25" s="114" t="s">
        <v>1454</v>
      </c>
      <c r="G25" s="116" t="s">
        <v>5047</v>
      </c>
      <c r="H25" s="116"/>
      <c r="I25" s="116"/>
      <c r="J25" s="116"/>
      <c r="K25" s="116"/>
      <c r="L25" s="116"/>
      <c r="M25" s="188">
        <v>0</v>
      </c>
      <c r="N25" s="188">
        <v>848022</v>
      </c>
      <c r="O25" s="189">
        <v>848022</v>
      </c>
    </row>
    <row r="26" spans="1:16" ht="51">
      <c r="A26" s="114">
        <v>15</v>
      </c>
      <c r="B26" s="208">
        <v>1</v>
      </c>
      <c r="C26" s="90" t="s">
        <v>44</v>
      </c>
      <c r="D26" s="115">
        <v>359</v>
      </c>
      <c r="E26" s="114">
        <v>359</v>
      </c>
      <c r="F26" s="114" t="s">
        <v>5049</v>
      </c>
      <c r="G26" s="116" t="s">
        <v>5048</v>
      </c>
      <c r="H26" s="116"/>
      <c r="I26" s="116"/>
      <c r="J26" s="116"/>
      <c r="K26" s="116"/>
      <c r="L26" s="116"/>
      <c r="M26" s="188">
        <v>0</v>
      </c>
      <c r="N26" s="188">
        <v>3610687.53</v>
      </c>
      <c r="O26" s="189">
        <v>3610687.53</v>
      </c>
    </row>
    <row r="27" spans="1:16">
      <c r="A27" s="211"/>
      <c r="B27" s="221"/>
      <c r="C27" s="269"/>
      <c r="D27" s="220"/>
      <c r="E27" s="210"/>
      <c r="F27" s="211"/>
      <c r="G27" s="222"/>
      <c r="H27" s="99"/>
      <c r="I27" s="99"/>
      <c r="J27" s="99"/>
      <c r="K27" s="99"/>
      <c r="L27" s="99"/>
      <c r="M27" s="214"/>
      <c r="N27" s="214"/>
      <c r="O27" s="214"/>
    </row>
    <row r="28" spans="1:16">
      <c r="G28" s="361" t="s">
        <v>573</v>
      </c>
      <c r="H28" s="361"/>
      <c r="I28" s="361"/>
      <c r="J28" s="361"/>
      <c r="K28" s="361"/>
      <c r="L28" s="158"/>
      <c r="M28" s="158">
        <f>+SUBTOTAL(9,M9:M26)</f>
        <v>4758971.32</v>
      </c>
      <c r="N28" s="158">
        <f>+SUBTOTAL(9,N9:N26)</f>
        <v>4758971.32</v>
      </c>
      <c r="O28" s="158">
        <f>+SUBTOTAL(9,O9:O26)</f>
        <v>9517942.6399999987</v>
      </c>
    </row>
    <row r="31" spans="1:16">
      <c r="A31" s="211"/>
      <c r="B31" s="211"/>
      <c r="C31" s="212"/>
      <c r="D31" s="211"/>
      <c r="E31" s="211"/>
      <c r="F31" s="211"/>
      <c r="G31" s="211"/>
      <c r="H31" s="211"/>
      <c r="I31" s="213"/>
      <c r="J31" s="211"/>
      <c r="K31" s="211"/>
      <c r="L31" s="211"/>
      <c r="M31" s="211"/>
      <c r="N31" s="214"/>
      <c r="O31" s="214"/>
      <c r="P31" s="211"/>
    </row>
    <row r="32" spans="1:16">
      <c r="A32" s="211"/>
      <c r="B32" s="211"/>
      <c r="C32" s="212"/>
      <c r="D32" s="211"/>
      <c r="E32" s="211"/>
      <c r="F32" s="211"/>
      <c r="G32" s="211"/>
      <c r="H32" s="211"/>
      <c r="I32" s="213"/>
      <c r="J32" s="211"/>
      <c r="K32" s="211"/>
      <c r="L32" s="211"/>
      <c r="M32" s="211"/>
      <c r="N32" s="214"/>
      <c r="O32" s="214"/>
      <c r="P32" s="211"/>
    </row>
    <row r="33" spans="1:16">
      <c r="A33" s="211"/>
      <c r="B33" s="211"/>
      <c r="C33" s="212"/>
      <c r="D33" s="211"/>
      <c r="E33" s="211"/>
      <c r="F33" s="211"/>
      <c r="G33" s="211"/>
      <c r="H33" s="211"/>
      <c r="I33" s="213"/>
      <c r="J33" s="211"/>
      <c r="K33" s="211"/>
      <c r="L33" s="211"/>
      <c r="M33" s="211"/>
      <c r="N33" s="214"/>
      <c r="O33" s="214"/>
      <c r="P33" s="211"/>
    </row>
    <row r="34" spans="1:16">
      <c r="A34" s="211"/>
      <c r="B34" s="211"/>
      <c r="C34" s="212"/>
      <c r="D34" s="211"/>
      <c r="E34" s="211"/>
      <c r="F34" s="211"/>
      <c r="G34" s="211"/>
      <c r="H34" s="211"/>
      <c r="I34" s="213"/>
      <c r="J34" s="211"/>
      <c r="K34" s="211"/>
      <c r="L34" s="211"/>
      <c r="M34" s="211"/>
      <c r="N34" s="214"/>
      <c r="O34" s="214"/>
      <c r="P34" s="211"/>
    </row>
    <row r="35" spans="1:16">
      <c r="A35" s="211"/>
      <c r="B35" s="211"/>
      <c r="C35" s="212"/>
      <c r="D35" s="211"/>
      <c r="E35" s="211"/>
      <c r="F35" s="211"/>
      <c r="G35" s="211"/>
      <c r="H35" s="211"/>
      <c r="I35" s="213"/>
      <c r="J35" s="211"/>
      <c r="K35" s="211"/>
      <c r="L35" s="211"/>
      <c r="M35" s="211"/>
      <c r="N35" s="214"/>
      <c r="O35" s="214"/>
      <c r="P35" s="211"/>
    </row>
    <row r="36" spans="1:16">
      <c r="A36" s="211"/>
      <c r="B36" s="211"/>
      <c r="C36" s="212"/>
      <c r="D36" s="211"/>
      <c r="E36" s="83"/>
      <c r="F36" s="211"/>
      <c r="G36" s="211"/>
      <c r="H36" s="211"/>
      <c r="I36" s="213"/>
      <c r="J36" s="211"/>
      <c r="K36" s="211"/>
      <c r="L36" s="211"/>
      <c r="M36" s="211"/>
      <c r="N36" s="214"/>
      <c r="O36" s="214"/>
      <c r="P36" s="211"/>
    </row>
    <row r="37" spans="1:16">
      <c r="A37" s="211"/>
      <c r="B37" s="211"/>
      <c r="C37" s="212"/>
      <c r="D37" s="211"/>
      <c r="E37" s="211"/>
      <c r="F37" s="211"/>
      <c r="G37" s="211"/>
      <c r="H37" s="211"/>
      <c r="I37" s="213"/>
      <c r="J37" s="211"/>
      <c r="K37" s="211"/>
      <c r="L37" s="211"/>
      <c r="M37" s="211"/>
      <c r="N37" s="214"/>
      <c r="O37" s="214"/>
      <c r="P37" s="211"/>
    </row>
    <row r="38" spans="1:16">
      <c r="A38" s="211"/>
      <c r="B38" s="211"/>
      <c r="C38" s="257"/>
      <c r="D38" s="257"/>
      <c r="E38" s="257"/>
      <c r="F38" s="253"/>
      <c r="G38" s="256"/>
      <c r="H38" s="253"/>
      <c r="I38" s="99"/>
      <c r="J38" s="253"/>
      <c r="K38" s="253"/>
      <c r="L38" s="253"/>
      <c r="M38" s="258"/>
      <c r="N38" s="258"/>
      <c r="O38" s="259"/>
    </row>
  </sheetData>
  <sheetProtection algorithmName="SHA-512" hashValue="RZWigfyjAsx843X4bm40BiLwlS4mSkRXSuj722w+Pk+ugGuZv8lHmO5pVP4iLBqDKxAGb33lp0cWIsMTLqM1yw==" saltValue="EnOpzqo2Ay6jxmGmf9Eebg==" spinCount="100000" sheet="1" objects="1" scenarios="1" formatCells="0" formatColumns="0" formatRows="0" insertColumns="0" insertRows="0" insertHyperlinks="0" sort="0" autoFilter="0" pivotTables="0"/>
  <protectedRanges>
    <protectedRange sqref="H9:L26" name="Rango1"/>
  </protectedRanges>
  <autoFilter ref="A8:O26"/>
  <sortState ref="A9:J359">
    <sortCondition ref="A9:A359"/>
    <sortCondition ref="E9:E359"/>
  </sortState>
  <mergeCells count="3">
    <mergeCell ref="H7:I7"/>
    <mergeCell ref="J7:K7"/>
    <mergeCell ref="G28:K28"/>
  </mergeCells>
  <pageMargins left="0.39370078740157483" right="0.43307086614173229" top="0.55118110236220474" bottom="0.31496062992125984" header="0.31496062992125984" footer="0.31496062992125984"/>
  <pageSetup scale="5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Q18"/>
  <sheetViews>
    <sheetView view="pageBreakPreview" zoomScaleNormal="100" zoomScaleSheetLayoutView="100" workbookViewId="0"/>
  </sheetViews>
  <sheetFormatPr baseColWidth="10" defaultRowHeight="12.75" outlineLevelCol="1"/>
  <cols>
    <col min="1" max="1" width="7.140625" style="83" customWidth="1"/>
    <col min="2" max="2" width="4.140625" style="83" bestFit="1" customWidth="1"/>
    <col min="3" max="3" width="30.7109375" style="83" customWidth="1"/>
    <col min="4" max="4" width="11.5703125" style="87" bestFit="1" customWidth="1"/>
    <col min="5" max="5" width="9.7109375" style="87" customWidth="1"/>
    <col min="6" max="6" width="11.7109375" style="87" customWidth="1"/>
    <col min="7" max="7" width="54.7109375" style="150" customWidth="1"/>
    <col min="8" max="9" width="7.28515625" style="83" customWidth="1"/>
    <col min="10" max="10" width="7.28515625" style="83" customWidth="1" outlineLevel="1"/>
    <col min="11" max="12" width="7.28515625" style="83" customWidth="1"/>
    <col min="13" max="13" width="14.42578125" style="83" bestFit="1" customWidth="1"/>
    <col min="14" max="14" width="14.42578125" style="83" bestFit="1" customWidth="1" outlineLevel="1"/>
    <col min="15" max="15" width="14.42578125" style="83" bestFit="1" customWidth="1"/>
    <col min="16" max="16" width="15.85546875" style="83" bestFit="1" customWidth="1"/>
    <col min="17" max="17" width="14.42578125" style="83" bestFit="1" customWidth="1"/>
    <col min="18" max="16384" width="11.42578125" style="83"/>
  </cols>
  <sheetData>
    <row r="1" spans="1:17">
      <c r="A1" s="161" t="s">
        <v>727</v>
      </c>
      <c r="B1" s="161"/>
      <c r="C1" s="161"/>
      <c r="D1" s="181"/>
      <c r="E1" s="181"/>
      <c r="F1" s="181"/>
      <c r="G1" s="191"/>
      <c r="H1" s="161"/>
      <c r="I1" s="161"/>
      <c r="J1" s="161"/>
      <c r="K1" s="161"/>
      <c r="L1" s="161"/>
      <c r="M1" s="161"/>
      <c r="N1" s="161"/>
      <c r="O1" s="161"/>
      <c r="P1" s="159"/>
      <c r="Q1" s="159"/>
    </row>
    <row r="2" spans="1:17">
      <c r="A2" s="161" t="s">
        <v>725</v>
      </c>
      <c r="B2" s="161"/>
      <c r="C2" s="161"/>
      <c r="D2" s="181"/>
      <c r="E2" s="181"/>
      <c r="F2" s="181"/>
      <c r="G2" s="191"/>
      <c r="H2" s="161"/>
      <c r="I2" s="161"/>
      <c r="J2" s="161"/>
      <c r="K2" s="161"/>
      <c r="L2" s="161"/>
      <c r="M2" s="161"/>
      <c r="N2" s="161"/>
      <c r="O2" s="161"/>
      <c r="P2" s="159"/>
      <c r="Q2" s="159"/>
    </row>
    <row r="3" spans="1:17">
      <c r="A3" s="161" t="s">
        <v>38</v>
      </c>
      <c r="B3" s="161"/>
      <c r="C3" s="161"/>
      <c r="D3" s="181"/>
      <c r="E3" s="181"/>
      <c r="F3" s="181"/>
      <c r="G3" s="191"/>
      <c r="H3" s="161"/>
      <c r="I3" s="161"/>
      <c r="J3" s="161"/>
      <c r="K3" s="161"/>
      <c r="L3" s="161"/>
      <c r="M3" s="161"/>
      <c r="N3" s="161"/>
      <c r="O3" s="161"/>
      <c r="P3" s="159"/>
      <c r="Q3" s="159"/>
    </row>
    <row r="4" spans="1:17">
      <c r="A4" s="161" t="str">
        <f>+'CUT MN'!A4</f>
        <v>CORRESPONDIENTE AL PERIODO DE ENERO 2019</v>
      </c>
      <c r="B4" s="161"/>
      <c r="C4" s="161"/>
      <c r="D4" s="181"/>
      <c r="E4" s="181"/>
      <c r="F4" s="181"/>
      <c r="G4" s="191"/>
      <c r="H4" s="161"/>
      <c r="I4" s="161"/>
      <c r="J4" s="161"/>
      <c r="K4" s="161"/>
      <c r="L4" s="161"/>
      <c r="M4" s="161"/>
      <c r="N4" s="161"/>
      <c r="O4" s="161"/>
      <c r="P4" s="159"/>
      <c r="Q4" s="159"/>
    </row>
    <row r="5" spans="1:17" ht="13.5" customHeight="1">
      <c r="A5" s="86" t="str">
        <f>+'CUT MN'!A5</f>
        <v>ACTUALIZADO AL : 11 de Febrero de 2019</v>
      </c>
      <c r="B5" s="281"/>
      <c r="C5" s="86"/>
      <c r="D5" s="182"/>
      <c r="E5" s="182"/>
      <c r="F5" s="182"/>
      <c r="G5" s="192"/>
      <c r="H5" s="86"/>
      <c r="I5" s="86"/>
      <c r="J5" s="86"/>
      <c r="K5" s="86"/>
      <c r="L5" s="86"/>
      <c r="M5" s="86"/>
      <c r="N5" s="86"/>
      <c r="O5" s="86"/>
      <c r="P5" s="159"/>
      <c r="Q5" s="159"/>
    </row>
    <row r="6" spans="1:17">
      <c r="A6" s="119"/>
      <c r="B6" s="119"/>
      <c r="C6" s="119"/>
      <c r="D6" s="106"/>
      <c r="E6" s="106"/>
      <c r="F6" s="106"/>
      <c r="G6" s="148"/>
      <c r="H6" s="108"/>
      <c r="I6" s="108"/>
      <c r="J6" s="108"/>
      <c r="K6" s="108"/>
      <c r="L6" s="108"/>
      <c r="M6" s="108"/>
      <c r="N6" s="108"/>
      <c r="P6" s="159"/>
      <c r="Q6" s="159"/>
    </row>
    <row r="7" spans="1:17">
      <c r="A7" s="106"/>
      <c r="B7" s="106"/>
      <c r="C7" s="106"/>
      <c r="D7" s="107"/>
      <c r="E7" s="106"/>
      <c r="F7" s="106"/>
      <c r="G7" s="148"/>
      <c r="H7" s="352" t="s">
        <v>695</v>
      </c>
      <c r="I7" s="352"/>
      <c r="J7" s="352" t="s">
        <v>694</v>
      </c>
      <c r="K7" s="360"/>
      <c r="L7" s="163"/>
      <c r="M7" s="109"/>
      <c r="N7" s="109"/>
      <c r="O7" s="110"/>
      <c r="P7" s="159"/>
      <c r="Q7" s="159"/>
    </row>
    <row r="8" spans="1:17" ht="25.5">
      <c r="A8" s="249" t="s">
        <v>696</v>
      </c>
      <c r="B8" s="249" t="s">
        <v>697</v>
      </c>
      <c r="C8" s="223" t="s">
        <v>707</v>
      </c>
      <c r="D8" s="112" t="s">
        <v>709</v>
      </c>
      <c r="E8" s="111" t="s">
        <v>569</v>
      </c>
      <c r="F8" s="111" t="s">
        <v>570</v>
      </c>
      <c r="G8" s="111" t="s">
        <v>41</v>
      </c>
      <c r="H8" s="249" t="s">
        <v>699</v>
      </c>
      <c r="I8" s="249" t="s">
        <v>700</v>
      </c>
      <c r="J8" s="249" t="s">
        <v>698</v>
      </c>
      <c r="K8" s="249" t="s">
        <v>701</v>
      </c>
      <c r="L8" s="162" t="s">
        <v>726</v>
      </c>
      <c r="M8" s="250" t="s">
        <v>704</v>
      </c>
      <c r="N8" s="248" t="s">
        <v>705</v>
      </c>
      <c r="O8" s="248" t="s">
        <v>713</v>
      </c>
      <c r="P8" s="248" t="s">
        <v>703</v>
      </c>
      <c r="Q8" s="113" t="s">
        <v>706</v>
      </c>
    </row>
    <row r="9" spans="1:17" ht="51">
      <c r="A9" s="89">
        <v>15</v>
      </c>
      <c r="B9" s="89">
        <v>1</v>
      </c>
      <c r="C9" s="90" t="s">
        <v>44</v>
      </c>
      <c r="D9" s="151">
        <v>43494</v>
      </c>
      <c r="E9" s="89">
        <v>43494</v>
      </c>
      <c r="F9" s="89" t="s">
        <v>5050</v>
      </c>
      <c r="G9" s="149" t="s">
        <v>5051</v>
      </c>
      <c r="H9" s="209"/>
      <c r="I9" s="209"/>
      <c r="J9" s="209"/>
      <c r="K9" s="209"/>
      <c r="L9" s="209"/>
      <c r="M9" s="183">
        <v>526339.29</v>
      </c>
      <c r="N9" s="183">
        <v>0</v>
      </c>
      <c r="O9" s="183">
        <v>3610687.5294000003</v>
      </c>
      <c r="P9" s="183">
        <v>0</v>
      </c>
      <c r="Q9" s="190">
        <v>3610687.5294000003</v>
      </c>
    </row>
    <row r="10" spans="1:17" ht="51">
      <c r="A10" s="89">
        <v>15</v>
      </c>
      <c r="B10" s="89">
        <v>1</v>
      </c>
      <c r="C10" s="90" t="s">
        <v>44</v>
      </c>
      <c r="D10" s="151">
        <v>43494</v>
      </c>
      <c r="E10" s="89">
        <v>43494</v>
      </c>
      <c r="F10" s="89" t="s">
        <v>5050</v>
      </c>
      <c r="G10" s="149" t="s">
        <v>5051</v>
      </c>
      <c r="H10" s="209"/>
      <c r="I10" s="209"/>
      <c r="J10" s="209"/>
      <c r="K10" s="209"/>
      <c r="L10" s="209"/>
      <c r="M10" s="183">
        <v>263169.64</v>
      </c>
      <c r="N10" s="183">
        <v>0</v>
      </c>
      <c r="O10" s="183">
        <v>1805343.7304000002</v>
      </c>
      <c r="P10" s="183">
        <v>0</v>
      </c>
      <c r="Q10" s="190">
        <v>1805343.7304000002</v>
      </c>
    </row>
    <row r="11" spans="1:17" ht="51">
      <c r="A11" s="89" t="s">
        <v>558</v>
      </c>
      <c r="B11" s="89">
        <v>2</v>
      </c>
      <c r="C11" s="90" t="s">
        <v>618</v>
      </c>
      <c r="D11" s="151">
        <v>43494</v>
      </c>
      <c r="E11" s="89">
        <v>357</v>
      </c>
      <c r="F11" s="89" t="s">
        <v>646</v>
      </c>
      <c r="G11" s="149" t="s">
        <v>5051</v>
      </c>
      <c r="H11" s="209"/>
      <c r="I11" s="209"/>
      <c r="J11" s="209"/>
      <c r="K11" s="209"/>
      <c r="L11" s="209"/>
      <c r="M11" s="183">
        <v>0</v>
      </c>
      <c r="N11" s="183">
        <v>526339.29</v>
      </c>
      <c r="O11" s="183">
        <v>0</v>
      </c>
      <c r="P11" s="183">
        <v>3610687.5294000003</v>
      </c>
      <c r="Q11" s="190">
        <v>3610687.5294000003</v>
      </c>
    </row>
    <row r="12" spans="1:17" ht="51">
      <c r="A12" s="89" t="s">
        <v>558</v>
      </c>
      <c r="B12" s="89">
        <v>2</v>
      </c>
      <c r="C12" s="90" t="s">
        <v>618</v>
      </c>
      <c r="D12" s="151">
        <v>43494</v>
      </c>
      <c r="E12" s="89">
        <v>358</v>
      </c>
      <c r="F12" s="89" t="s">
        <v>646</v>
      </c>
      <c r="G12" s="149" t="s">
        <v>5051</v>
      </c>
      <c r="H12" s="209"/>
      <c r="I12" s="209"/>
      <c r="J12" s="209"/>
      <c r="K12" s="209"/>
      <c r="L12" s="209"/>
      <c r="M12" s="183">
        <v>0</v>
      </c>
      <c r="N12" s="183">
        <v>263169.64</v>
      </c>
      <c r="O12" s="183">
        <v>0</v>
      </c>
      <c r="P12" s="183">
        <v>1805343.7304000002</v>
      </c>
      <c r="Q12" s="190">
        <v>1805343.7304000002</v>
      </c>
    </row>
    <row r="13" spans="1:17" s="127" customFormat="1">
      <c r="A13" s="98"/>
      <c r="B13" s="265">
        <v>0</v>
      </c>
      <c r="C13" s="123"/>
      <c r="D13" s="124"/>
      <c r="E13" s="125"/>
      <c r="F13" s="125"/>
      <c r="G13" s="125"/>
      <c r="H13" s="265">
        <v>0</v>
      </c>
      <c r="I13" s="265">
        <v>0</v>
      </c>
      <c r="J13" s="265">
        <v>0</v>
      </c>
      <c r="K13" s="265">
        <v>0</v>
      </c>
      <c r="L13" s="265">
        <v>0</v>
      </c>
      <c r="M13" s="126"/>
      <c r="N13" s="126"/>
      <c r="O13" s="121"/>
      <c r="P13" s="121"/>
      <c r="Q13" s="275"/>
    </row>
    <row r="14" spans="1:17" s="127" customFormat="1">
      <c r="A14" s="263"/>
      <c r="B14" s="263"/>
      <c r="C14" s="123"/>
      <c r="D14" s="124"/>
      <c r="E14" s="125"/>
      <c r="F14" s="125"/>
      <c r="G14" s="125"/>
      <c r="H14" s="263"/>
      <c r="I14" s="263"/>
      <c r="J14" s="263"/>
      <c r="K14" s="263"/>
      <c r="L14" s="263"/>
      <c r="M14" s="126"/>
      <c r="N14" s="126"/>
      <c r="O14" s="121"/>
      <c r="P14" s="121"/>
      <c r="Q14" s="122"/>
    </row>
    <row r="15" spans="1:17">
      <c r="A15" s="128"/>
      <c r="B15" s="128"/>
      <c r="C15" s="128"/>
      <c r="D15" s="260"/>
      <c r="E15" s="260"/>
      <c r="F15" s="260"/>
      <c r="G15" s="361" t="s">
        <v>573</v>
      </c>
      <c r="H15" s="361"/>
      <c r="I15" s="361"/>
      <c r="J15" s="361"/>
      <c r="K15" s="362"/>
      <c r="L15" s="160"/>
      <c r="M15" s="118">
        <f>+SUBTOTAL(9,M9:M12)</f>
        <v>789508.93</v>
      </c>
      <c r="N15" s="118">
        <f>+SUBTOTAL(9,N9:N12)</f>
        <v>789508.93</v>
      </c>
      <c r="O15" s="118">
        <f>+SUBTOTAL(9,O9:O12)</f>
        <v>5416031.2598000001</v>
      </c>
      <c r="P15" s="118">
        <f>+SUBTOTAL(9,P9:P12)</f>
        <v>5416031.2598000001</v>
      </c>
      <c r="Q15" s="118">
        <f>+SUBTOTAL(9,Q9:Q12)</f>
        <v>10832062.5196</v>
      </c>
    </row>
    <row r="16" spans="1:17">
      <c r="A16" s="129"/>
      <c r="B16" s="129"/>
      <c r="C16" s="129"/>
      <c r="D16" s="261"/>
      <c r="E16" s="261"/>
      <c r="F16" s="261"/>
      <c r="G16" s="193"/>
      <c r="H16" s="120"/>
      <c r="I16" s="120"/>
      <c r="J16" s="120"/>
      <c r="K16" s="120"/>
      <c r="L16" s="120"/>
      <c r="M16" s="120"/>
      <c r="N16" s="120"/>
    </row>
    <row r="17" spans="1:6">
      <c r="A17" s="99"/>
      <c r="B17" s="99"/>
      <c r="C17" s="99"/>
      <c r="D17" s="211"/>
      <c r="E17" s="211"/>
      <c r="F17" s="211"/>
    </row>
    <row r="18" spans="1:6">
      <c r="A18" s="99"/>
      <c r="B18" s="99"/>
    </row>
  </sheetData>
  <sheetProtection algorithmName="SHA-512" hashValue="7q6l4b+4isDxhY79ubMbtIf26/Gv81oErXs1Wx47ITmd1lDAFj3JyKHAY1r/7L8E5fhjBlj4FEDguAeczJvvUA==" saltValue="6X9qGgyU/rHNH2fl8v0xXA==" spinCount="100000" sheet="1" objects="1" scenarios="1" formatCells="0" formatColumns="0" formatRows="0" sort="0" autoFilter="0" pivotTables="0"/>
  <protectedRanges>
    <protectedRange sqref="H9:L12" name="Rango1"/>
  </protectedRanges>
  <autoFilter ref="A8:Q13"/>
  <mergeCells count="3">
    <mergeCell ref="G15:K15"/>
    <mergeCell ref="H7:I7"/>
    <mergeCell ref="J7:K7"/>
  </mergeCells>
  <pageMargins left="0.39370078740157483" right="0.43307086614173229" top="0.74803149606299213" bottom="0.74803149606299213" header="0.31496062992125984" footer="0.31496062992125984"/>
  <pageSetup scale="54"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I65"/>
  <sheetViews>
    <sheetView showGridLines="0" view="pageBreakPreview" zoomScale="115" zoomScaleNormal="100" zoomScaleSheetLayoutView="115" workbookViewId="0">
      <pane ySplit="8" topLeftCell="A9" activePane="bottomLeft" state="frozen"/>
      <selection activeCell="G12" sqref="G12:K12"/>
      <selection pane="bottomLeft" activeCell="A3" sqref="A3"/>
    </sheetView>
  </sheetViews>
  <sheetFormatPr baseColWidth="10" defaultRowHeight="12.75"/>
  <cols>
    <col min="1" max="1" width="7" style="138" customWidth="1"/>
    <col min="2" max="2" width="6.140625" style="138" customWidth="1"/>
    <col min="3" max="3" width="60" style="140" customWidth="1"/>
    <col min="4" max="4" width="16.5703125" style="180" bestFit="1" customWidth="1"/>
    <col min="5" max="5" width="15.85546875" style="180" bestFit="1" customWidth="1"/>
    <col min="6" max="6" width="15.42578125" style="180" bestFit="1" customWidth="1"/>
    <col min="7" max="7" width="18.42578125" style="180" bestFit="1" customWidth="1"/>
    <col min="8" max="8" width="18.28515625" style="180" bestFit="1" customWidth="1"/>
    <col min="9" max="16384" width="11.42578125" style="138"/>
  </cols>
  <sheetData>
    <row r="1" spans="1:9" s="130" customFormat="1">
      <c r="A1" s="164" t="s">
        <v>36</v>
      </c>
      <c r="B1" s="161"/>
      <c r="C1" s="161"/>
      <c r="D1" s="173"/>
      <c r="E1" s="173"/>
      <c r="F1" s="173"/>
      <c r="G1" s="173"/>
      <c r="H1" s="173"/>
      <c r="I1" s="171"/>
    </row>
    <row r="2" spans="1:9" s="130" customFormat="1">
      <c r="A2" s="164" t="s">
        <v>37</v>
      </c>
      <c r="B2" s="161"/>
      <c r="C2" s="161"/>
      <c r="D2" s="173"/>
      <c r="E2" s="173"/>
      <c r="F2" s="173"/>
      <c r="G2" s="173"/>
      <c r="H2" s="173"/>
      <c r="I2" s="171"/>
    </row>
    <row r="3" spans="1:9" s="130" customFormat="1">
      <c r="A3" s="161" t="s">
        <v>38</v>
      </c>
      <c r="B3" s="161"/>
      <c r="C3" s="161"/>
      <c r="D3" s="173"/>
      <c r="E3" s="173"/>
      <c r="F3" s="173"/>
      <c r="G3" s="173"/>
      <c r="H3" s="173"/>
      <c r="I3" s="171"/>
    </row>
    <row r="4" spans="1:9" s="130" customFormat="1">
      <c r="A4" s="165" t="str">
        <f>+'CUT MN'!A4</f>
        <v>CORRESPONDIENTE AL PERIODO DE ENERO 2019</v>
      </c>
      <c r="B4" s="172"/>
      <c r="C4" s="172"/>
      <c r="D4" s="174"/>
      <c r="E4" s="174"/>
      <c r="F4" s="174"/>
      <c r="G4" s="174"/>
      <c r="H4" s="174"/>
      <c r="I4" s="172"/>
    </row>
    <row r="5" spans="1:9" s="130" customFormat="1" ht="12" customHeight="1">
      <c r="A5" s="282" t="str">
        <f>+'CUT MN'!A5</f>
        <v>ACTUALIZADO AL : 11 de Febrero de 2019</v>
      </c>
      <c r="B5" s="100"/>
      <c r="C5" s="101"/>
      <c r="D5" s="104"/>
      <c r="E5" s="104"/>
      <c r="F5" s="175"/>
      <c r="G5" s="176"/>
      <c r="H5" s="176"/>
      <c r="I5" s="105"/>
    </row>
    <row r="6" spans="1:9" s="130" customFormat="1">
      <c r="A6" s="131"/>
      <c r="B6" s="132"/>
      <c r="C6" s="133"/>
      <c r="D6" s="177"/>
      <c r="E6" s="177"/>
      <c r="F6" s="177"/>
      <c r="G6" s="177"/>
      <c r="H6" s="184"/>
    </row>
    <row r="7" spans="1:9" s="130" customFormat="1">
      <c r="C7" s="134"/>
      <c r="D7" s="363" t="s">
        <v>650</v>
      </c>
      <c r="E7" s="363"/>
      <c r="F7" s="363"/>
      <c r="G7" s="363"/>
      <c r="H7" s="185"/>
    </row>
    <row r="8" spans="1:9" ht="18.75" customHeight="1">
      <c r="A8" s="135" t="s">
        <v>696</v>
      </c>
      <c r="B8" s="137" t="s">
        <v>697</v>
      </c>
      <c r="C8" s="136" t="s">
        <v>707</v>
      </c>
      <c r="D8" s="178" t="s">
        <v>670</v>
      </c>
      <c r="E8" s="178" t="s">
        <v>671</v>
      </c>
      <c r="F8" s="178" t="s">
        <v>672</v>
      </c>
      <c r="G8" s="178" t="s">
        <v>673</v>
      </c>
      <c r="H8" s="186" t="s">
        <v>708</v>
      </c>
    </row>
    <row r="9" spans="1:9">
      <c r="A9" s="288">
        <v>15</v>
      </c>
      <c r="B9" s="288">
        <v>2</v>
      </c>
      <c r="C9" s="289" t="s">
        <v>44</v>
      </c>
      <c r="D9" s="139">
        <v>353460</v>
      </c>
      <c r="E9" s="139">
        <v>0</v>
      </c>
      <c r="F9" s="139">
        <v>0</v>
      </c>
      <c r="G9" s="139">
        <v>0</v>
      </c>
      <c r="H9" s="179">
        <v>353460</v>
      </c>
    </row>
    <row r="10" spans="1:9">
      <c r="A10" s="288">
        <v>16</v>
      </c>
      <c r="B10" s="288">
        <v>1</v>
      </c>
      <c r="C10" s="289" t="s">
        <v>45</v>
      </c>
      <c r="D10" s="139">
        <v>0</v>
      </c>
      <c r="E10" s="139">
        <v>0</v>
      </c>
      <c r="F10" s="139">
        <v>5767103.6299999999</v>
      </c>
      <c r="G10" s="139">
        <v>0</v>
      </c>
      <c r="H10" s="179">
        <v>5767103.6299999999</v>
      </c>
    </row>
    <row r="11" spans="1:9">
      <c r="A11" s="288">
        <v>16</v>
      </c>
      <c r="B11" s="288">
        <v>3</v>
      </c>
      <c r="C11" s="289" t="s">
        <v>45</v>
      </c>
      <c r="D11" s="139">
        <v>0</v>
      </c>
      <c r="E11" s="139">
        <v>0</v>
      </c>
      <c r="F11" s="139">
        <v>105325</v>
      </c>
      <c r="G11" s="139">
        <v>0</v>
      </c>
      <c r="H11" s="179">
        <v>105325</v>
      </c>
    </row>
    <row r="12" spans="1:9">
      <c r="A12" s="288">
        <v>16</v>
      </c>
      <c r="B12" s="288">
        <v>10</v>
      </c>
      <c r="C12" s="289" t="s">
        <v>45</v>
      </c>
      <c r="D12" s="139">
        <v>0</v>
      </c>
      <c r="E12" s="139">
        <v>0</v>
      </c>
      <c r="F12" s="139">
        <v>3525</v>
      </c>
      <c r="G12" s="139">
        <v>0</v>
      </c>
      <c r="H12" s="179">
        <v>3525</v>
      </c>
    </row>
    <row r="13" spans="1:9">
      <c r="A13" s="288">
        <v>20</v>
      </c>
      <c r="B13" s="288">
        <v>1</v>
      </c>
      <c r="C13" s="289" t="s">
        <v>46</v>
      </c>
      <c r="D13" s="139">
        <v>0</v>
      </c>
      <c r="E13" s="139">
        <v>0</v>
      </c>
      <c r="F13" s="139">
        <v>5750759.3700000001</v>
      </c>
      <c r="G13" s="139">
        <v>0</v>
      </c>
      <c r="H13" s="179">
        <v>5750759.3700000001</v>
      </c>
    </row>
    <row r="14" spans="1:9">
      <c r="A14" s="288">
        <v>20</v>
      </c>
      <c r="B14" s="288">
        <v>2</v>
      </c>
      <c r="C14" s="289" t="s">
        <v>46</v>
      </c>
      <c r="D14" s="139">
        <v>0</v>
      </c>
      <c r="E14" s="139">
        <v>0</v>
      </c>
      <c r="F14" s="139">
        <v>54840</v>
      </c>
      <c r="G14" s="139">
        <v>0</v>
      </c>
      <c r="H14" s="179">
        <v>54840</v>
      </c>
    </row>
    <row r="15" spans="1:9">
      <c r="A15" s="288">
        <v>20</v>
      </c>
      <c r="B15" s="288">
        <v>3</v>
      </c>
      <c r="C15" s="289" t="s">
        <v>46</v>
      </c>
      <c r="D15" s="139">
        <v>0</v>
      </c>
      <c r="E15" s="139">
        <v>0</v>
      </c>
      <c r="F15" s="139">
        <v>3263985.59</v>
      </c>
      <c r="G15" s="139">
        <v>0</v>
      </c>
      <c r="H15" s="179">
        <v>3263985.59</v>
      </c>
    </row>
    <row r="16" spans="1:9">
      <c r="A16" s="288">
        <v>20</v>
      </c>
      <c r="B16" s="288">
        <v>4</v>
      </c>
      <c r="C16" s="289" t="s">
        <v>46</v>
      </c>
      <c r="D16" s="139">
        <v>0</v>
      </c>
      <c r="E16" s="139">
        <v>0</v>
      </c>
      <c r="F16" s="139">
        <v>2470852.44</v>
      </c>
      <c r="G16" s="139">
        <v>0</v>
      </c>
      <c r="H16" s="179">
        <v>2470852.44</v>
      </c>
    </row>
    <row r="17" spans="1:8">
      <c r="A17" s="288">
        <v>20</v>
      </c>
      <c r="B17" s="288">
        <v>5</v>
      </c>
      <c r="C17" s="289" t="s">
        <v>46</v>
      </c>
      <c r="D17" s="139">
        <v>0</v>
      </c>
      <c r="E17" s="139">
        <v>0</v>
      </c>
      <c r="F17" s="139">
        <v>13386158.189999999</v>
      </c>
      <c r="G17" s="139">
        <v>0</v>
      </c>
      <c r="H17" s="179">
        <v>13386158.189999999</v>
      </c>
    </row>
    <row r="18" spans="1:8">
      <c r="A18" s="288">
        <v>25</v>
      </c>
      <c r="B18" s="288">
        <v>5</v>
      </c>
      <c r="C18" s="289" t="s">
        <v>47</v>
      </c>
      <c r="D18" s="139">
        <v>1000</v>
      </c>
      <c r="E18" s="139">
        <v>0</v>
      </c>
      <c r="F18" s="139">
        <v>0</v>
      </c>
      <c r="G18" s="139">
        <v>0</v>
      </c>
      <c r="H18" s="179">
        <v>1000</v>
      </c>
    </row>
    <row r="19" spans="1:8">
      <c r="A19" s="288">
        <v>41</v>
      </c>
      <c r="B19" s="288">
        <v>4</v>
      </c>
      <c r="C19" s="289" t="s">
        <v>49</v>
      </c>
      <c r="D19" s="139">
        <v>1654699.15</v>
      </c>
      <c r="E19" s="139">
        <v>0</v>
      </c>
      <c r="F19" s="139">
        <v>0</v>
      </c>
      <c r="G19" s="139">
        <v>0</v>
      </c>
      <c r="H19" s="179">
        <v>1654699.15</v>
      </c>
    </row>
    <row r="20" spans="1:8">
      <c r="A20" s="288">
        <v>46</v>
      </c>
      <c r="B20" s="288">
        <v>2</v>
      </c>
      <c r="C20" s="289" t="s">
        <v>50</v>
      </c>
      <c r="D20" s="139">
        <v>8665952.5600000005</v>
      </c>
      <c r="E20" s="139">
        <v>0</v>
      </c>
      <c r="F20" s="139">
        <v>535073.24</v>
      </c>
      <c r="G20" s="139">
        <v>0</v>
      </c>
      <c r="H20" s="179">
        <v>9201025.8000000007</v>
      </c>
    </row>
    <row r="21" spans="1:8">
      <c r="A21" s="288">
        <v>47</v>
      </c>
      <c r="B21" s="288">
        <v>1</v>
      </c>
      <c r="C21" s="289" t="s">
        <v>51</v>
      </c>
      <c r="D21" s="139">
        <v>0</v>
      </c>
      <c r="E21" s="139">
        <v>0</v>
      </c>
      <c r="F21" s="139">
        <v>225</v>
      </c>
      <c r="G21" s="139">
        <v>0</v>
      </c>
      <c r="H21" s="179">
        <v>225</v>
      </c>
    </row>
    <row r="22" spans="1:8">
      <c r="A22" s="288">
        <v>47</v>
      </c>
      <c r="B22" s="288">
        <v>26</v>
      </c>
      <c r="C22" s="289" t="s">
        <v>51</v>
      </c>
      <c r="D22" s="139">
        <v>0</v>
      </c>
      <c r="E22" s="139">
        <v>0</v>
      </c>
      <c r="F22" s="139">
        <v>218725.66</v>
      </c>
      <c r="G22" s="139">
        <v>0</v>
      </c>
      <c r="H22" s="179">
        <v>218725.66</v>
      </c>
    </row>
    <row r="23" spans="1:8">
      <c r="A23" s="288">
        <v>48</v>
      </c>
      <c r="B23" s="288">
        <v>1</v>
      </c>
      <c r="C23" s="289" t="s">
        <v>52</v>
      </c>
      <c r="D23" s="139">
        <v>0</v>
      </c>
      <c r="E23" s="139">
        <v>0</v>
      </c>
      <c r="F23" s="139">
        <v>496152.01</v>
      </c>
      <c r="G23" s="139">
        <v>0</v>
      </c>
      <c r="H23" s="179">
        <v>496152.01</v>
      </c>
    </row>
    <row r="24" spans="1:8">
      <c r="A24" s="288">
        <v>52</v>
      </c>
      <c r="B24" s="288">
        <v>1</v>
      </c>
      <c r="C24" s="289" t="s">
        <v>53</v>
      </c>
      <c r="D24" s="166">
        <v>0</v>
      </c>
      <c r="E24" s="139">
        <v>0</v>
      </c>
      <c r="F24" s="166">
        <v>11582</v>
      </c>
      <c r="G24" s="166">
        <v>0</v>
      </c>
      <c r="H24" s="179">
        <v>11582</v>
      </c>
    </row>
    <row r="25" spans="1:8">
      <c r="A25" s="288">
        <v>66</v>
      </c>
      <c r="B25" s="288">
        <v>2</v>
      </c>
      <c r="C25" s="289" t="s">
        <v>54</v>
      </c>
      <c r="D25" s="166">
        <v>0</v>
      </c>
      <c r="E25" s="139">
        <v>0</v>
      </c>
      <c r="F25" s="166">
        <v>13976.25</v>
      </c>
      <c r="G25" s="166">
        <v>0</v>
      </c>
      <c r="H25" s="179">
        <v>13976.25</v>
      </c>
    </row>
    <row r="26" spans="1:8">
      <c r="A26" s="288">
        <v>70</v>
      </c>
      <c r="B26" s="288">
        <v>1</v>
      </c>
      <c r="C26" s="289" t="s">
        <v>55</v>
      </c>
      <c r="D26" s="166">
        <v>2271</v>
      </c>
      <c r="E26" s="139">
        <v>0</v>
      </c>
      <c r="F26" s="166">
        <v>0</v>
      </c>
      <c r="G26" s="166">
        <v>0</v>
      </c>
      <c r="H26" s="179">
        <v>2271</v>
      </c>
    </row>
    <row r="27" spans="1:8">
      <c r="A27" s="288">
        <v>78</v>
      </c>
      <c r="B27" s="288">
        <v>3</v>
      </c>
      <c r="C27" s="289" t="s">
        <v>5052</v>
      </c>
      <c r="D27" s="166">
        <v>11975120.9</v>
      </c>
      <c r="E27" s="139">
        <v>0</v>
      </c>
      <c r="F27" s="166">
        <v>8071</v>
      </c>
      <c r="G27" s="166">
        <v>0</v>
      </c>
      <c r="H27" s="179">
        <v>11983191.9</v>
      </c>
    </row>
    <row r="28" spans="1:8">
      <c r="A28" s="288">
        <v>81</v>
      </c>
      <c r="B28" s="288">
        <v>16</v>
      </c>
      <c r="C28" s="289" t="s">
        <v>57</v>
      </c>
      <c r="D28" s="166">
        <v>0</v>
      </c>
      <c r="E28" s="139">
        <v>0</v>
      </c>
      <c r="F28" s="166">
        <v>86322</v>
      </c>
      <c r="G28" s="166">
        <v>0</v>
      </c>
      <c r="H28" s="179">
        <v>86322</v>
      </c>
    </row>
    <row r="29" spans="1:8">
      <c r="A29" s="288" t="s">
        <v>558</v>
      </c>
      <c r="B29" s="288">
        <v>2</v>
      </c>
      <c r="C29" s="289" t="s">
        <v>618</v>
      </c>
      <c r="D29" s="166">
        <v>50259507.499999993</v>
      </c>
      <c r="E29" s="139">
        <v>0</v>
      </c>
      <c r="F29" s="166">
        <v>0</v>
      </c>
      <c r="G29" s="166">
        <v>0</v>
      </c>
      <c r="H29" s="179">
        <v>50259507.499999993</v>
      </c>
    </row>
    <row r="30" spans="1:8" ht="12" customHeight="1">
      <c r="A30" s="288" t="s">
        <v>559</v>
      </c>
      <c r="B30" s="288">
        <v>3</v>
      </c>
      <c r="C30" s="289" t="s">
        <v>798</v>
      </c>
      <c r="D30" s="166">
        <v>0</v>
      </c>
      <c r="E30" s="139">
        <v>329314894.63999999</v>
      </c>
      <c r="F30" s="166">
        <v>0</v>
      </c>
      <c r="G30" s="166">
        <v>0</v>
      </c>
      <c r="H30" s="179">
        <v>329314894.63999999</v>
      </c>
    </row>
    <row r="31" spans="1:8">
      <c r="A31" s="288">
        <v>109</v>
      </c>
      <c r="B31" s="288">
        <v>1</v>
      </c>
      <c r="C31" s="289" t="s">
        <v>647</v>
      </c>
      <c r="D31" s="166">
        <v>0</v>
      </c>
      <c r="E31" s="139">
        <v>0</v>
      </c>
      <c r="F31" s="166">
        <v>0</v>
      </c>
      <c r="G31" s="166">
        <v>776613</v>
      </c>
      <c r="H31" s="179">
        <v>776613</v>
      </c>
    </row>
    <row r="32" spans="1:8">
      <c r="A32" s="288">
        <v>117</v>
      </c>
      <c r="B32" s="288">
        <v>1</v>
      </c>
      <c r="C32" s="289" t="s">
        <v>64</v>
      </c>
      <c r="D32" s="166">
        <v>0</v>
      </c>
      <c r="E32" s="139">
        <v>0</v>
      </c>
      <c r="F32" s="166">
        <v>0</v>
      </c>
      <c r="G32" s="166">
        <v>3396882.84</v>
      </c>
      <c r="H32" s="179">
        <v>3396882.84</v>
      </c>
    </row>
    <row r="33" spans="1:8">
      <c r="A33" s="288">
        <v>129</v>
      </c>
      <c r="B33" s="288">
        <v>1</v>
      </c>
      <c r="C33" s="289" t="s">
        <v>68</v>
      </c>
      <c r="D33" s="166">
        <v>0</v>
      </c>
      <c r="E33" s="139">
        <v>0</v>
      </c>
      <c r="F33" s="166">
        <v>0</v>
      </c>
      <c r="G33" s="166">
        <v>399397.5</v>
      </c>
      <c r="H33" s="179">
        <v>399397.5</v>
      </c>
    </row>
    <row r="34" spans="1:8">
      <c r="A34" s="288">
        <v>130</v>
      </c>
      <c r="B34" s="288">
        <v>1</v>
      </c>
      <c r="C34" s="289" t="s">
        <v>69</v>
      </c>
      <c r="D34" s="166">
        <v>0</v>
      </c>
      <c r="E34" s="166">
        <v>0</v>
      </c>
      <c r="F34" s="166">
        <v>0</v>
      </c>
      <c r="G34" s="166">
        <v>491320.22</v>
      </c>
      <c r="H34" s="179">
        <v>491320.22</v>
      </c>
    </row>
    <row r="35" spans="1:8">
      <c r="A35" s="288">
        <v>133</v>
      </c>
      <c r="B35" s="288">
        <v>1</v>
      </c>
      <c r="C35" s="289" t="s">
        <v>71</v>
      </c>
      <c r="D35" s="166">
        <v>0</v>
      </c>
      <c r="E35" s="166">
        <v>0</v>
      </c>
      <c r="F35" s="166">
        <v>0</v>
      </c>
      <c r="G35" s="166">
        <v>1810600.78</v>
      </c>
      <c r="H35" s="179">
        <v>1810600.78</v>
      </c>
    </row>
    <row r="36" spans="1:8">
      <c r="A36" s="288">
        <v>134</v>
      </c>
      <c r="B36" s="288">
        <v>1</v>
      </c>
      <c r="C36" s="289" t="s">
        <v>72</v>
      </c>
      <c r="D36" s="166">
        <v>0</v>
      </c>
      <c r="E36" s="166">
        <v>0</v>
      </c>
      <c r="F36" s="166">
        <v>0</v>
      </c>
      <c r="G36" s="166">
        <v>39488923.630000003</v>
      </c>
      <c r="H36" s="179">
        <v>39488923.630000003</v>
      </c>
    </row>
    <row r="37" spans="1:8">
      <c r="A37" s="288">
        <v>163</v>
      </c>
      <c r="B37" s="288">
        <v>1</v>
      </c>
      <c r="C37" s="289" t="s">
        <v>90</v>
      </c>
      <c r="D37" s="166">
        <v>0</v>
      </c>
      <c r="E37" s="166">
        <v>0</v>
      </c>
      <c r="F37" s="166">
        <v>0</v>
      </c>
      <c r="G37" s="166">
        <v>1221403.75</v>
      </c>
      <c r="H37" s="179">
        <v>1221403.75</v>
      </c>
    </row>
    <row r="38" spans="1:8">
      <c r="A38" s="288">
        <v>222</v>
      </c>
      <c r="B38" s="288">
        <v>1</v>
      </c>
      <c r="C38" s="289" t="s">
        <v>105</v>
      </c>
      <c r="D38" s="166">
        <v>234047.81</v>
      </c>
      <c r="E38" s="166">
        <v>0</v>
      </c>
      <c r="F38" s="166">
        <v>0</v>
      </c>
      <c r="G38" s="166">
        <v>1970094.55</v>
      </c>
      <c r="H38" s="179">
        <v>2204142.36</v>
      </c>
    </row>
    <row r="39" spans="1:8">
      <c r="A39" s="288">
        <v>234</v>
      </c>
      <c r="B39" s="288">
        <v>1</v>
      </c>
      <c r="C39" s="289" t="s">
        <v>648</v>
      </c>
      <c r="D39" s="166">
        <v>0</v>
      </c>
      <c r="E39" s="166">
        <v>0</v>
      </c>
      <c r="F39" s="166">
        <v>0</v>
      </c>
      <c r="G39" s="166">
        <v>219275.57</v>
      </c>
      <c r="H39" s="179">
        <v>219275.57</v>
      </c>
    </row>
    <row r="40" spans="1:8">
      <c r="A40" s="288">
        <v>269</v>
      </c>
      <c r="B40" s="288">
        <v>2</v>
      </c>
      <c r="C40" s="289" t="s">
        <v>121</v>
      </c>
      <c r="D40" s="166">
        <v>703927</v>
      </c>
      <c r="E40" s="166">
        <v>0</v>
      </c>
      <c r="F40" s="166">
        <v>0</v>
      </c>
      <c r="G40" s="166">
        <v>242161.8</v>
      </c>
      <c r="H40" s="179">
        <v>946088.8</v>
      </c>
    </row>
    <row r="41" spans="1:8">
      <c r="A41" s="288">
        <v>283</v>
      </c>
      <c r="B41" s="288">
        <v>1</v>
      </c>
      <c r="C41" s="289" t="s">
        <v>127</v>
      </c>
      <c r="D41" s="166">
        <v>114923.52</v>
      </c>
      <c r="E41" s="166">
        <v>0</v>
      </c>
      <c r="F41" s="166">
        <v>0</v>
      </c>
      <c r="G41" s="166">
        <v>0</v>
      </c>
      <c r="H41" s="179">
        <v>114923.52</v>
      </c>
    </row>
    <row r="42" spans="1:8">
      <c r="A42" s="288">
        <v>291</v>
      </c>
      <c r="B42" s="288">
        <v>1</v>
      </c>
      <c r="C42" s="289" t="s">
        <v>131</v>
      </c>
      <c r="D42" s="166">
        <v>65485195.700000003</v>
      </c>
      <c r="E42" s="166">
        <v>0</v>
      </c>
      <c r="F42" s="166">
        <v>0</v>
      </c>
      <c r="G42" s="166">
        <v>0</v>
      </c>
      <c r="H42" s="179">
        <v>65485195.700000003</v>
      </c>
    </row>
    <row r="43" spans="1:8">
      <c r="A43" s="288">
        <v>292</v>
      </c>
      <c r="B43" s="288">
        <v>1</v>
      </c>
      <c r="C43" s="289" t="s">
        <v>132</v>
      </c>
      <c r="D43" s="166">
        <v>0</v>
      </c>
      <c r="E43" s="166">
        <v>0</v>
      </c>
      <c r="F43" s="166">
        <v>0</v>
      </c>
      <c r="G43" s="166">
        <v>3820</v>
      </c>
      <c r="H43" s="179">
        <v>3820</v>
      </c>
    </row>
    <row r="44" spans="1:8">
      <c r="A44" s="288">
        <v>293</v>
      </c>
      <c r="B44" s="288">
        <v>1</v>
      </c>
      <c r="C44" s="289" t="s">
        <v>133</v>
      </c>
      <c r="D44" s="166">
        <v>0</v>
      </c>
      <c r="E44" s="166">
        <v>0</v>
      </c>
      <c r="F44" s="166">
        <v>0</v>
      </c>
      <c r="G44" s="166">
        <v>1710</v>
      </c>
      <c r="H44" s="179">
        <v>1710</v>
      </c>
    </row>
    <row r="45" spans="1:8">
      <c r="A45" s="288">
        <v>293</v>
      </c>
      <c r="B45" s="288">
        <v>3</v>
      </c>
      <c r="C45" s="289" t="s">
        <v>133</v>
      </c>
      <c r="D45" s="166">
        <v>0</v>
      </c>
      <c r="E45" s="166">
        <v>0</v>
      </c>
      <c r="F45" s="166">
        <v>0</v>
      </c>
      <c r="G45" s="166">
        <v>5508</v>
      </c>
      <c r="H45" s="179">
        <v>5508</v>
      </c>
    </row>
    <row r="46" spans="1:8">
      <c r="A46" s="288">
        <v>293</v>
      </c>
      <c r="B46" s="288">
        <v>4</v>
      </c>
      <c r="C46" s="289" t="s">
        <v>133</v>
      </c>
      <c r="D46" s="166">
        <v>0</v>
      </c>
      <c r="E46" s="166">
        <v>0</v>
      </c>
      <c r="F46" s="166">
        <v>0</v>
      </c>
      <c r="G46" s="166">
        <v>325157.14999999997</v>
      </c>
      <c r="H46" s="179">
        <v>325157.14999999997</v>
      </c>
    </row>
    <row r="47" spans="1:8">
      <c r="A47" s="288">
        <v>312</v>
      </c>
      <c r="B47" s="288">
        <v>1</v>
      </c>
      <c r="C47" s="289" t="s">
        <v>145</v>
      </c>
      <c r="D47" s="166">
        <v>0</v>
      </c>
      <c r="E47" s="166">
        <v>0</v>
      </c>
      <c r="F47" s="166">
        <v>0</v>
      </c>
      <c r="G47" s="166">
        <v>6422893.6799999997</v>
      </c>
      <c r="H47" s="179">
        <v>6422893.6799999997</v>
      </c>
    </row>
    <row r="48" spans="1:8">
      <c r="A48" s="288">
        <v>324</v>
      </c>
      <c r="B48" s="288">
        <v>1</v>
      </c>
      <c r="C48" s="289" t="s">
        <v>148</v>
      </c>
      <c r="D48" s="166">
        <v>0</v>
      </c>
      <c r="E48" s="166">
        <v>0</v>
      </c>
      <c r="F48" s="166">
        <v>0</v>
      </c>
      <c r="G48" s="166">
        <v>2294.3000000000002</v>
      </c>
      <c r="H48" s="179">
        <v>2294.3000000000002</v>
      </c>
    </row>
    <row r="49" spans="1:8">
      <c r="A49" s="288">
        <v>343</v>
      </c>
      <c r="B49" s="288">
        <v>1</v>
      </c>
      <c r="C49" s="289" t="s">
        <v>151</v>
      </c>
      <c r="D49" s="166">
        <v>1788219</v>
      </c>
      <c r="E49" s="166">
        <v>0</v>
      </c>
      <c r="F49" s="166">
        <v>0</v>
      </c>
      <c r="G49" s="166">
        <v>0</v>
      </c>
      <c r="H49" s="179">
        <v>1788219</v>
      </c>
    </row>
    <row r="50" spans="1:8">
      <c r="A50" s="288">
        <v>347</v>
      </c>
      <c r="B50" s="288">
        <v>1</v>
      </c>
      <c r="C50" s="289" t="s">
        <v>155</v>
      </c>
      <c r="D50" s="166">
        <v>0</v>
      </c>
      <c r="E50" s="166">
        <v>0</v>
      </c>
      <c r="F50" s="166">
        <v>0</v>
      </c>
      <c r="G50" s="166">
        <v>831046</v>
      </c>
      <c r="H50" s="179">
        <v>831046</v>
      </c>
    </row>
    <row r="51" spans="1:8">
      <c r="A51" s="288">
        <v>522</v>
      </c>
      <c r="B51" s="288">
        <v>1</v>
      </c>
      <c r="C51" s="289" t="s">
        <v>176</v>
      </c>
      <c r="D51" s="166">
        <v>0</v>
      </c>
      <c r="E51" s="166">
        <v>0</v>
      </c>
      <c r="F51" s="166">
        <v>0</v>
      </c>
      <c r="G51" s="166">
        <v>427747.6</v>
      </c>
      <c r="H51" s="179">
        <v>427747.6</v>
      </c>
    </row>
    <row r="52" spans="1:8">
      <c r="A52" s="288">
        <v>572</v>
      </c>
      <c r="B52" s="288">
        <v>1</v>
      </c>
      <c r="C52" s="289" t="s">
        <v>179</v>
      </c>
      <c r="D52" s="166">
        <v>1423416.16</v>
      </c>
      <c r="E52" s="166">
        <v>0</v>
      </c>
      <c r="F52" s="166">
        <v>0</v>
      </c>
      <c r="G52" s="166">
        <v>0</v>
      </c>
      <c r="H52" s="179">
        <v>1423416.16</v>
      </c>
    </row>
    <row r="53" spans="1:8">
      <c r="A53" s="288">
        <v>586</v>
      </c>
      <c r="B53" s="288">
        <v>1</v>
      </c>
      <c r="C53" s="289" t="s">
        <v>186</v>
      </c>
      <c r="D53" s="166">
        <v>0</v>
      </c>
      <c r="E53" s="166">
        <v>0</v>
      </c>
      <c r="F53" s="166">
        <v>0</v>
      </c>
      <c r="G53" s="166">
        <v>2873959.48</v>
      </c>
      <c r="H53" s="179">
        <v>2873959.48</v>
      </c>
    </row>
    <row r="54" spans="1:8">
      <c r="A54" s="288">
        <v>587</v>
      </c>
      <c r="B54" s="288">
        <v>1</v>
      </c>
      <c r="C54" s="289" t="s">
        <v>734</v>
      </c>
      <c r="D54" s="166">
        <v>8623936.5899999999</v>
      </c>
      <c r="E54" s="166">
        <v>0</v>
      </c>
      <c r="F54" s="166">
        <v>0</v>
      </c>
      <c r="G54" s="166">
        <v>0</v>
      </c>
      <c r="H54" s="179">
        <v>8623936.5899999999</v>
      </c>
    </row>
    <row r="55" spans="1:8">
      <c r="A55" s="288">
        <v>591</v>
      </c>
      <c r="B55" s="288">
        <v>1</v>
      </c>
      <c r="C55" s="289" t="s">
        <v>735</v>
      </c>
      <c r="D55" s="166">
        <v>3658453.06</v>
      </c>
      <c r="E55" s="166">
        <v>0</v>
      </c>
      <c r="F55" s="166">
        <v>0</v>
      </c>
      <c r="G55" s="166">
        <v>18929344.399999999</v>
      </c>
      <c r="H55" s="179">
        <v>22587797.459999997</v>
      </c>
    </row>
    <row r="56" spans="1:8">
      <c r="A56" s="288">
        <v>592</v>
      </c>
      <c r="B56" s="288">
        <v>1</v>
      </c>
      <c r="C56" s="289" t="s">
        <v>649</v>
      </c>
      <c r="D56" s="166">
        <v>204248.26</v>
      </c>
      <c r="E56" s="166">
        <v>0</v>
      </c>
      <c r="F56" s="166">
        <v>0</v>
      </c>
      <c r="G56" s="166">
        <v>2358311.46</v>
      </c>
      <c r="H56" s="179">
        <v>2562559.7199999997</v>
      </c>
    </row>
    <row r="57" spans="1:8">
      <c r="A57" s="288">
        <v>594</v>
      </c>
      <c r="B57" s="288">
        <v>1</v>
      </c>
      <c r="C57" s="289" t="s">
        <v>100</v>
      </c>
      <c r="D57" s="166">
        <v>0</v>
      </c>
      <c r="E57" s="166">
        <v>0</v>
      </c>
      <c r="F57" s="166">
        <v>0</v>
      </c>
      <c r="G57" s="166">
        <v>2372856.2900000005</v>
      </c>
      <c r="H57" s="179">
        <v>2372856.2900000005</v>
      </c>
    </row>
    <row r="58" spans="1:8">
      <c r="A58" s="288">
        <v>595</v>
      </c>
      <c r="B58" s="288">
        <v>1</v>
      </c>
      <c r="C58" s="289" t="s">
        <v>644</v>
      </c>
      <c r="D58" s="166">
        <v>1182730</v>
      </c>
      <c r="E58" s="166">
        <v>0</v>
      </c>
      <c r="F58" s="166">
        <v>0</v>
      </c>
      <c r="G58" s="166">
        <v>0</v>
      </c>
      <c r="H58" s="179">
        <v>1182730</v>
      </c>
    </row>
    <row r="59" spans="1:8">
      <c r="A59" s="288">
        <v>660</v>
      </c>
      <c r="B59" s="288">
        <v>1</v>
      </c>
      <c r="C59" s="289" t="s">
        <v>190</v>
      </c>
      <c r="D59" s="166">
        <v>0</v>
      </c>
      <c r="E59" s="166">
        <v>0</v>
      </c>
      <c r="F59" s="166">
        <v>0</v>
      </c>
      <c r="G59" s="166">
        <v>59349273.770000003</v>
      </c>
      <c r="H59" s="179">
        <v>59349273.770000003</v>
      </c>
    </row>
    <row r="60" spans="1:8">
      <c r="A60" s="288">
        <v>661</v>
      </c>
      <c r="B60" s="288">
        <v>1</v>
      </c>
      <c r="C60" s="289" t="s">
        <v>191</v>
      </c>
      <c r="D60" s="166">
        <v>0</v>
      </c>
      <c r="E60" s="166">
        <v>0</v>
      </c>
      <c r="F60" s="166">
        <v>0</v>
      </c>
      <c r="G60" s="166">
        <v>3781</v>
      </c>
      <c r="H60" s="179">
        <v>3781</v>
      </c>
    </row>
    <row r="61" spans="1:8">
      <c r="A61" s="288">
        <v>867</v>
      </c>
      <c r="B61" s="288">
        <v>1</v>
      </c>
      <c r="C61" s="289" t="s">
        <v>203</v>
      </c>
      <c r="D61" s="166">
        <v>0</v>
      </c>
      <c r="E61" s="166">
        <v>0</v>
      </c>
      <c r="F61" s="166">
        <v>0</v>
      </c>
      <c r="G61" s="166">
        <v>1264256.76</v>
      </c>
      <c r="H61" s="179">
        <v>1264256.76</v>
      </c>
    </row>
    <row r="62" spans="1:8">
      <c r="A62" s="215"/>
      <c r="B62" s="215"/>
      <c r="C62" s="216"/>
      <c r="D62" s="217"/>
      <c r="E62" s="217"/>
      <c r="F62" s="251"/>
      <c r="G62" s="217"/>
      <c r="H62" s="217"/>
    </row>
    <row r="63" spans="1:8">
      <c r="C63" s="197" t="s">
        <v>573</v>
      </c>
      <c r="D63" s="158">
        <f>+SUBTOTAL(9,D9:D61)</f>
        <v>156331108.20999998</v>
      </c>
      <c r="E63" s="158">
        <f>+SUBTOTAL(9,E9:E61)</f>
        <v>329314894.63999999</v>
      </c>
      <c r="F63" s="158">
        <f>+SUBTOTAL(9,F9:F61)</f>
        <v>32172676.379999999</v>
      </c>
      <c r="G63" s="158">
        <f>+SUBTOTAL(9,G9:G61)</f>
        <v>145188633.52999997</v>
      </c>
      <c r="H63" s="158">
        <f>+SUBTOTAL(9,H9:H61)</f>
        <v>663007312.75999987</v>
      </c>
    </row>
    <row r="65" spans="1:1" ht="15.75">
      <c r="A65" s="207"/>
    </row>
  </sheetData>
  <sheetProtection formatCells="0" formatColumns="0" formatRows="0" insertColumns="0" insertRows="0" insertHyperlinks="0" sort="0" autoFilter="0" pivotTables="0"/>
  <autoFilter ref="A8:H61"/>
  <mergeCells count="1">
    <mergeCell ref="D7:G7"/>
  </mergeCells>
  <printOptions horizontalCentered="1"/>
  <pageMargins left="0.23622047244094491" right="0.23622047244094491" top="0.74803149606299213" bottom="0.74803149606299213" header="0.31496062992125984" footer="0.31496062992125984"/>
  <pageSetup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15</vt:i4>
      </vt:variant>
    </vt:vector>
  </HeadingPairs>
  <TitlesOfParts>
    <vt:vector size="25" baseType="lpstr">
      <vt:lpstr>FORM. 9</vt:lpstr>
      <vt:lpstr>bd_lista</vt:lpstr>
      <vt:lpstr>RESUMEN</vt:lpstr>
      <vt:lpstr>CONCEPTOS.</vt:lpstr>
      <vt:lpstr>CUT MN</vt:lpstr>
      <vt:lpstr>CUT ME</vt:lpstr>
      <vt:lpstr>TRL MN</vt:lpstr>
      <vt:lpstr>TRL ME</vt:lpstr>
      <vt:lpstr>CDI</vt:lpstr>
      <vt:lpstr>TCR</vt:lpstr>
      <vt:lpstr>CDI!Área_de_impresión</vt:lpstr>
      <vt:lpstr>CONCEPTOS.!Área_de_impresión</vt:lpstr>
      <vt:lpstr>'CUT ME'!Área_de_impresión</vt:lpstr>
      <vt:lpstr>'CUT MN'!Área_de_impresión</vt:lpstr>
      <vt:lpstr>'FORM. 9'!Área_de_impresión</vt:lpstr>
      <vt:lpstr>RESUMEN!Área_de_impresión</vt:lpstr>
      <vt:lpstr>TCR!Área_de_impresión</vt:lpstr>
      <vt:lpstr>'TRL ME'!Área_de_impresión</vt:lpstr>
      <vt:lpstr>'TRL MN'!Área_de_impresión</vt:lpstr>
      <vt:lpstr>CDI!Títulos_a_imprimir</vt:lpstr>
      <vt:lpstr>'CUT ME'!Títulos_a_imprimir</vt:lpstr>
      <vt:lpstr>'CUT MN'!Títulos_a_imprimir</vt:lpstr>
      <vt:lpstr>RESUMEN!Títulos_a_imprimir</vt:lpstr>
      <vt:lpstr>'TRL ME'!Títulos_a_imprimir</vt:lpstr>
      <vt:lpstr>'TRL MN'!Títulos_a_imprimir</vt:lpstr>
    </vt:vector>
  </TitlesOfParts>
  <Company>MEFP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dc:creator>
  <cp:lastModifiedBy>Rommel D. Cuba Calle</cp:lastModifiedBy>
  <cp:lastPrinted>2019-01-10T13:09:29Z</cp:lastPrinted>
  <dcterms:created xsi:type="dcterms:W3CDTF">2014-07-03T21:21:01Z</dcterms:created>
  <dcterms:modified xsi:type="dcterms:W3CDTF">2019-02-11T22:27:51Z</dcterms:modified>
</cp:coreProperties>
</file>